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<sst xmlns="http://schemas.openxmlformats.org/spreadsheetml/2006/main" count="123" uniqueCount="76">
  <si>
    <t>E</t>
  </si>
  <si>
    <t>D</t>
  </si>
  <si>
    <t>A</t>
  </si>
  <si>
    <t>G</t>
  </si>
  <si>
    <t>e</t>
  </si>
  <si>
    <t>c</t>
  </si>
  <si>
    <t>c#</t>
  </si>
  <si>
    <t>d</t>
  </si>
  <si>
    <t>d#</t>
  </si>
  <si>
    <t>f</t>
  </si>
  <si>
    <t>f#</t>
  </si>
  <si>
    <t>g</t>
  </si>
  <si>
    <t>g#</t>
  </si>
  <si>
    <t>a</t>
  </si>
  <si>
    <t>b</t>
  </si>
  <si>
    <t>h</t>
  </si>
  <si>
    <t>dur</t>
  </si>
  <si>
    <t>stupnice</t>
  </si>
  <si>
    <t>radek</t>
  </si>
  <si>
    <t>prvku</t>
  </si>
  <si>
    <t>ocislovani tonů</t>
  </si>
  <si>
    <t>od tónu</t>
  </si>
  <si>
    <t>typ stupnice</t>
  </si>
  <si>
    <t>stupnice od c</t>
  </si>
  <si>
    <t>tony v číslech</t>
  </si>
  <si>
    <t>tony z hmatníku v číslech</t>
  </si>
  <si>
    <t>precislovaní jen pro tony stupnice</t>
  </si>
  <si>
    <t>nevybrané tony na nulu</t>
  </si>
  <si>
    <t>prevod</t>
  </si>
  <si>
    <t>na čísla</t>
  </si>
  <si>
    <t>prevod na radek stupnice</t>
  </si>
  <si>
    <t>a počet tonu</t>
  </si>
  <si>
    <t>prepocet o kolik</t>
  </si>
  <si>
    <t>převod tón na číslo</t>
  </si>
  <si>
    <t>jmena stupnic</t>
  </si>
  <si>
    <t>popis stupnic</t>
  </si>
  <si>
    <t>prepis tonu hmatniku</t>
  </si>
  <si>
    <t>na poradi tonů ve stupnici</t>
  </si>
  <si>
    <t>blues</t>
  </si>
  <si>
    <t>country blues</t>
  </si>
  <si>
    <t>cikánská</t>
  </si>
  <si>
    <t>celotónová</t>
  </si>
  <si>
    <t>chromatická</t>
  </si>
  <si>
    <t>zmenšená</t>
  </si>
  <si>
    <t>bebop</t>
  </si>
  <si>
    <t>pozice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</si>
  <si>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</si>
  <si>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</si>
  <si>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</si>
  <si>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</si>
  <si>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</si>
  <si>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</si>
  <si>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</si>
  <si>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</si>
  <si>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</si>
  <si>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</si>
  <si>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</si>
  <si>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</si>
  <si>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ladění</t>
  </si>
  <si>
    <t>zpět do tónů</t>
  </si>
  <si>
    <t>blues pentatonika</t>
  </si>
  <si>
    <t>pentatonika (dur)</t>
  </si>
  <si>
    <t>harmonická dur</t>
  </si>
  <si>
    <t>moll</t>
  </si>
  <si>
    <t>zmenšená blues</t>
  </si>
  <si>
    <t>melodická mol</t>
  </si>
  <si>
    <t>cikánská a tón navíc</t>
  </si>
  <si>
    <t>pentatonika moll</t>
  </si>
  <si>
    <t>harmonická moll</t>
  </si>
  <si>
    <t>Vyber stupnici pomocí CTRL+C</t>
  </si>
  <si>
    <t>&lt;&lt; sem vlož vybranou stupnici pomocí CTRL+V</t>
  </si>
  <si>
    <t>vybraný úsek hmatníku</t>
  </si>
  <si>
    <t>zde můžeš přeladit struny</t>
  </si>
  <si>
    <t>moll komb bebop</t>
  </si>
  <si>
    <t>španělská bebop</t>
  </si>
  <si>
    <t>dominantní bebop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</si>
</sst>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6"/>
      <color indexed="13"/>
      <name val="Calibri"/>
      <family val="2"/>
    </font>
    <font>
      <b/>
      <sz val="14"/>
      <color indexed="60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6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sz val="16"/>
      <color indexed="13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23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6"/>
      <color rgb="FFFFFF00"/>
      <name val="Calibri"/>
      <family val="2"/>
    </font>
    <font>
      <b/>
      <sz val="14"/>
      <color theme="9" tint="-0.4999699890613556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C000"/>
      <name val="Calibri"/>
      <family val="2"/>
    </font>
    <font>
      <sz val="16"/>
      <color rgb="FFFFFF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theme="0" tint="-0.4999699890613556"/>
      <name val="Calibri"/>
      <family val="2"/>
    </font>
    <font>
      <b/>
      <sz val="16"/>
      <color theme="1" tint="0.1500000059604644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0" fontId="0" fillId="17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17" borderId="1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9" fillId="39" borderId="2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34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51" fillId="35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0" borderId="0" xfId="0" applyFill="1" applyAlignment="1">
      <alignment/>
    </xf>
    <xf numFmtId="0" fontId="52" fillId="41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0" fillId="40" borderId="0" xfId="0" applyFill="1" applyBorder="1" applyAlignment="1">
      <alignment/>
    </xf>
    <xf numFmtId="0" fontId="0" fillId="42" borderId="0" xfId="0" applyFill="1" applyAlignment="1">
      <alignment/>
    </xf>
    <xf numFmtId="0" fontId="52" fillId="40" borderId="10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left"/>
    </xf>
    <xf numFmtId="0" fontId="53" fillId="4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4" fillId="43" borderId="10" xfId="0" applyFont="1" applyFill="1" applyBorder="1" applyAlignment="1">
      <alignment horizontal="center" vertical="center"/>
    </xf>
    <xf numFmtId="0" fontId="55" fillId="43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5" fillId="43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/>
    </xf>
    <xf numFmtId="0" fontId="56" fillId="40" borderId="0" xfId="0" applyFont="1" applyFill="1" applyAlignment="1">
      <alignment/>
    </xf>
    <xf numFmtId="0" fontId="56" fillId="40" borderId="0" xfId="0" applyFont="1" applyFill="1" applyAlignment="1">
      <alignment horizontal="center"/>
    </xf>
    <xf numFmtId="0" fontId="57" fillId="40" borderId="0" xfId="0" applyFont="1" applyFill="1" applyAlignment="1">
      <alignment horizontal="center" vertical="center"/>
    </xf>
    <xf numFmtId="0" fontId="58" fillId="40" borderId="0" xfId="0" applyFont="1" applyFill="1" applyAlignment="1">
      <alignment/>
    </xf>
    <xf numFmtId="0" fontId="59" fillId="40" borderId="0" xfId="0" applyFont="1" applyFill="1" applyAlignment="1">
      <alignment/>
    </xf>
    <xf numFmtId="0" fontId="58" fillId="40" borderId="0" xfId="0" applyFont="1" applyFill="1" applyAlignment="1">
      <alignment horizontal="center"/>
    </xf>
    <xf numFmtId="0" fontId="60" fillId="40" borderId="0" xfId="0" applyFont="1" applyFill="1" applyAlignment="1">
      <alignment/>
    </xf>
    <xf numFmtId="0" fontId="60" fillId="40" borderId="0" xfId="0" applyFont="1" applyFill="1" applyAlignment="1">
      <alignment horizontal="left"/>
    </xf>
    <xf numFmtId="0" fontId="50" fillId="0" borderId="24" xfId="0" applyFont="1" applyBorder="1" applyAlignment="1">
      <alignment horizontal="center" vertical="center"/>
    </xf>
    <xf numFmtId="0" fontId="49" fillId="39" borderId="25" xfId="0" applyFont="1" applyFill="1" applyBorder="1" applyAlignment="1">
      <alignment horizontal="center" vertical="center"/>
    </xf>
    <xf numFmtId="0" fontId="49" fillId="39" borderId="23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/>
    </xf>
    <xf numFmtId="0" fontId="50" fillId="40" borderId="0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61" fillId="42" borderId="26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8" fillId="40" borderId="27" xfId="0" applyFont="1" applyFill="1" applyBorder="1" applyAlignment="1">
      <alignment horizontal="center"/>
    </xf>
    <xf numFmtId="0" fontId="60" fillId="40" borderId="27" xfId="0" applyFont="1" applyFill="1" applyBorder="1" applyAlignment="1">
      <alignment horizontal="center"/>
    </xf>
    <xf numFmtId="0" fontId="60" fillId="40" borderId="28" xfId="0" applyFont="1" applyFill="1" applyBorder="1" applyAlignment="1">
      <alignment horizontal="center"/>
    </xf>
    <xf numFmtId="0" fontId="55" fillId="44" borderId="23" xfId="0" applyFont="1" applyFill="1" applyBorder="1" applyAlignment="1">
      <alignment horizontal="center"/>
    </xf>
    <xf numFmtId="0" fontId="55" fillId="44" borderId="29" xfId="0" applyFont="1" applyFill="1" applyBorder="1" applyAlignment="1">
      <alignment horizontal="center"/>
    </xf>
    <xf numFmtId="0" fontId="55" fillId="44" borderId="3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55" fillId="44" borderId="10" xfId="0" applyFont="1" applyFill="1" applyBorder="1" applyAlignment="1">
      <alignment horizontal="center"/>
    </xf>
    <xf numFmtId="0" fontId="55" fillId="43" borderId="23" xfId="0" applyFont="1" applyFill="1" applyBorder="1" applyAlignment="1">
      <alignment horizontal="center"/>
    </xf>
    <xf numFmtId="0" fontId="55" fillId="43" borderId="29" xfId="0" applyFont="1" applyFill="1" applyBorder="1" applyAlignment="1">
      <alignment horizontal="center"/>
    </xf>
    <xf numFmtId="0" fontId="55" fillId="43" borderId="3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/>
    <dxf>
      <font>
        <color auto="1"/>
      </font>
      <fill>
        <patternFill>
          <bgColor theme="1"/>
        </patternFill>
      </fill>
    </dxf>
    <dxf>
      <font>
        <color theme="2" tint="-0.4999699890613556"/>
      </font>
      <fill>
        <patternFill>
          <bgColor theme="2" tint="-0.4999699890613556"/>
        </patternFill>
      </fill>
    </dxf>
    <dxf>
      <font>
        <color theme="2" tint="-0.4999699890613556"/>
      </font>
      <fill>
        <patternFill>
          <bgColor theme="2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</dxf>
    <dxf/>
    <dxf>
      <font>
        <color theme="9" tint="-0.4999699890613556"/>
      </font>
      <fill>
        <patternFill>
          <bgColor theme="9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  <border/>
    </dxf>
    <dxf>
      <font>
        <color theme="2" tint="-0.4999699890613556"/>
      </font>
      <fill>
        <patternFill>
          <bgColor theme="2" tint="-0.4999699890613556"/>
        </patternFill>
      </fill>
      <border/>
    </dxf>
    <dxf>
      <font>
        <color auto="1"/>
      </font>
      <fill>
        <patternFill>
          <bgColor theme="1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16</xdr:row>
      <xdr:rowOff>28575</xdr:rowOff>
    </xdr:from>
    <xdr:to>
      <xdr:col>26</xdr:col>
      <xdr:colOff>371475</xdr:colOff>
      <xdr:row>17</xdr:row>
      <xdr:rowOff>9525</xdr:rowOff>
    </xdr:to>
    <xdr:sp>
      <xdr:nvSpPr>
        <xdr:cNvPr id="1" name="Šipka doprava 1"/>
        <xdr:cNvSpPr>
          <a:spLocks/>
        </xdr:cNvSpPr>
      </xdr:nvSpPr>
      <xdr:spPr>
        <a:xfrm rot="10800000">
          <a:off x="3248025" y="3105150"/>
          <a:ext cx="4543425" cy="171450"/>
        </a:xfrm>
        <a:prstGeom prst="rightArrow">
          <a:avLst>
            <a:gd name="adj" fmla="val 47680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</xdr:rowOff>
    </xdr:from>
    <xdr:to>
      <xdr:col>25</xdr:col>
      <xdr:colOff>209550</xdr:colOff>
      <xdr:row>20</xdr:row>
      <xdr:rowOff>0</xdr:rowOff>
    </xdr:to>
    <xdr:sp>
      <xdr:nvSpPr>
        <xdr:cNvPr id="2" name="Šipka doprava 2"/>
        <xdr:cNvSpPr>
          <a:spLocks/>
        </xdr:cNvSpPr>
      </xdr:nvSpPr>
      <xdr:spPr>
        <a:xfrm>
          <a:off x="1933575" y="3657600"/>
          <a:ext cx="5324475" cy="180975"/>
        </a:xfrm>
        <a:prstGeom prst="rightArrow">
          <a:avLst>
            <a:gd name="adj" fmla="val 47976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142875</xdr:rowOff>
    </xdr:from>
    <xdr:to>
      <xdr:col>27</xdr:col>
      <xdr:colOff>19050</xdr:colOff>
      <xdr:row>27</xdr:row>
      <xdr:rowOff>142875</xdr:rowOff>
    </xdr:to>
    <xdr:sp>
      <xdr:nvSpPr>
        <xdr:cNvPr id="3" name="Šipka doprava 3"/>
        <xdr:cNvSpPr>
          <a:spLocks/>
        </xdr:cNvSpPr>
      </xdr:nvSpPr>
      <xdr:spPr>
        <a:xfrm rot="19657382">
          <a:off x="5210175" y="5133975"/>
          <a:ext cx="2600325" cy="190500"/>
        </a:xfrm>
        <a:prstGeom prst="rightArrow">
          <a:avLst>
            <a:gd name="adj" fmla="val 44569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57150</xdr:rowOff>
    </xdr:from>
    <xdr:to>
      <xdr:col>25</xdr:col>
      <xdr:colOff>257175</xdr:colOff>
      <xdr:row>27</xdr:row>
      <xdr:rowOff>47625</xdr:rowOff>
    </xdr:to>
    <xdr:sp>
      <xdr:nvSpPr>
        <xdr:cNvPr id="4" name="Šipka doprava 7"/>
        <xdr:cNvSpPr>
          <a:spLocks/>
        </xdr:cNvSpPr>
      </xdr:nvSpPr>
      <xdr:spPr>
        <a:xfrm rot="19657382">
          <a:off x="5181600" y="5048250"/>
          <a:ext cx="2124075" cy="180975"/>
        </a:xfrm>
        <a:prstGeom prst="rightArrow">
          <a:avLst>
            <a:gd name="adj" fmla="val 43064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57150</xdr:rowOff>
    </xdr:from>
    <xdr:to>
      <xdr:col>19</xdr:col>
      <xdr:colOff>47625</xdr:colOff>
      <xdr:row>1</xdr:row>
      <xdr:rowOff>9525</xdr:rowOff>
    </xdr:to>
    <xdr:sp>
      <xdr:nvSpPr>
        <xdr:cNvPr id="5" name="Šipka doprava 8"/>
        <xdr:cNvSpPr>
          <a:spLocks/>
        </xdr:cNvSpPr>
      </xdr:nvSpPr>
      <xdr:spPr>
        <a:xfrm>
          <a:off x="2486025" y="57150"/>
          <a:ext cx="2095500" cy="152400"/>
        </a:xfrm>
        <a:prstGeom prst="rightArrow">
          <a:avLst>
            <a:gd name="adj" fmla="val 46365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28575</xdr:rowOff>
    </xdr:from>
    <xdr:to>
      <xdr:col>20</xdr:col>
      <xdr:colOff>66675</xdr:colOff>
      <xdr:row>2</xdr:row>
      <xdr:rowOff>0</xdr:rowOff>
    </xdr:to>
    <xdr:sp>
      <xdr:nvSpPr>
        <xdr:cNvPr id="6" name="Šipka doprava 9"/>
        <xdr:cNvSpPr>
          <a:spLocks/>
        </xdr:cNvSpPr>
      </xdr:nvSpPr>
      <xdr:spPr>
        <a:xfrm rot="10800000">
          <a:off x="2276475" y="228600"/>
          <a:ext cx="2533650" cy="171450"/>
        </a:xfrm>
        <a:prstGeom prst="rightArrow">
          <a:avLst>
            <a:gd name="adj" fmla="val 46615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66675</xdr:rowOff>
    </xdr:from>
    <xdr:to>
      <xdr:col>24</xdr:col>
      <xdr:colOff>161925</xdr:colOff>
      <xdr:row>32</xdr:row>
      <xdr:rowOff>57150</xdr:rowOff>
    </xdr:to>
    <xdr:sp>
      <xdr:nvSpPr>
        <xdr:cNvPr id="7" name="Šipka doprava 10"/>
        <xdr:cNvSpPr>
          <a:spLocks/>
        </xdr:cNvSpPr>
      </xdr:nvSpPr>
      <xdr:spPr>
        <a:xfrm rot="309175">
          <a:off x="2314575" y="6010275"/>
          <a:ext cx="3676650" cy="180975"/>
        </a:xfrm>
        <a:prstGeom prst="rightArrow">
          <a:avLst>
            <a:gd name="adj" fmla="val 47564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123825</xdr:colOff>
      <xdr:row>30</xdr:row>
      <xdr:rowOff>19050</xdr:rowOff>
    </xdr:from>
    <xdr:to>
      <xdr:col>25</xdr:col>
      <xdr:colOff>352425</xdr:colOff>
      <xdr:row>30</xdr:row>
      <xdr:rowOff>190500</xdr:rowOff>
    </xdr:to>
    <xdr:sp>
      <xdr:nvSpPr>
        <xdr:cNvPr id="8" name="Šipka doprava 11"/>
        <xdr:cNvSpPr>
          <a:spLocks/>
        </xdr:cNvSpPr>
      </xdr:nvSpPr>
      <xdr:spPr>
        <a:xfrm rot="10800000">
          <a:off x="5486400" y="5772150"/>
          <a:ext cx="1914525" cy="171450"/>
        </a:xfrm>
        <a:prstGeom prst="rightArrow">
          <a:avLst>
            <a:gd name="adj" fmla="val 41962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95250</xdr:colOff>
      <xdr:row>9</xdr:row>
      <xdr:rowOff>66675</xdr:rowOff>
    </xdr:from>
    <xdr:to>
      <xdr:col>14</xdr:col>
      <xdr:colOff>104775</xdr:colOff>
      <xdr:row>31</xdr:row>
      <xdr:rowOff>19050</xdr:rowOff>
    </xdr:to>
    <xdr:sp>
      <xdr:nvSpPr>
        <xdr:cNvPr id="9" name="Šipka doprava 12"/>
        <xdr:cNvSpPr>
          <a:spLocks/>
        </xdr:cNvSpPr>
      </xdr:nvSpPr>
      <xdr:spPr>
        <a:xfrm rot="18257764">
          <a:off x="3286125" y="1800225"/>
          <a:ext cx="238125" cy="4162425"/>
        </a:xfrm>
        <a:prstGeom prst="rightArrow">
          <a:avLst>
            <a:gd name="adj" fmla="val 47152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114300</xdr:rowOff>
    </xdr:from>
    <xdr:to>
      <xdr:col>15</xdr:col>
      <xdr:colOff>152400</xdr:colOff>
      <xdr:row>31</xdr:row>
      <xdr:rowOff>19050</xdr:rowOff>
    </xdr:to>
    <xdr:sp>
      <xdr:nvSpPr>
        <xdr:cNvPr id="10" name="Šipka doprava 13"/>
        <xdr:cNvSpPr>
          <a:spLocks/>
        </xdr:cNvSpPr>
      </xdr:nvSpPr>
      <xdr:spPr>
        <a:xfrm rot="7423129">
          <a:off x="3562350" y="2038350"/>
          <a:ext cx="238125" cy="3924300"/>
        </a:xfrm>
        <a:prstGeom prst="rightArrow">
          <a:avLst>
            <a:gd name="adj" fmla="val 46976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171450</xdr:colOff>
      <xdr:row>1</xdr:row>
      <xdr:rowOff>76200</xdr:rowOff>
    </xdr:to>
    <xdr:sp>
      <xdr:nvSpPr>
        <xdr:cNvPr id="11" name="Šipka doprava 14"/>
        <xdr:cNvSpPr>
          <a:spLocks/>
        </xdr:cNvSpPr>
      </xdr:nvSpPr>
      <xdr:spPr>
        <a:xfrm>
          <a:off x="142875" y="0"/>
          <a:ext cx="771525" cy="276225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180975</xdr:rowOff>
    </xdr:from>
    <xdr:to>
      <xdr:col>3</xdr:col>
      <xdr:colOff>38100</xdr:colOff>
      <xdr:row>31</xdr:row>
      <xdr:rowOff>66675</xdr:rowOff>
    </xdr:to>
    <xdr:sp>
      <xdr:nvSpPr>
        <xdr:cNvPr id="12" name="Šipka doprava 15"/>
        <xdr:cNvSpPr>
          <a:spLocks/>
        </xdr:cNvSpPr>
      </xdr:nvSpPr>
      <xdr:spPr>
        <a:xfrm>
          <a:off x="209550" y="5743575"/>
          <a:ext cx="771525" cy="266700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152400</xdr:rowOff>
    </xdr:from>
    <xdr:to>
      <xdr:col>3</xdr:col>
      <xdr:colOff>47625</xdr:colOff>
      <xdr:row>30</xdr:row>
      <xdr:rowOff>47625</xdr:rowOff>
    </xdr:to>
    <xdr:sp>
      <xdr:nvSpPr>
        <xdr:cNvPr id="13" name="Šipka doprava 16"/>
        <xdr:cNvSpPr>
          <a:spLocks/>
        </xdr:cNvSpPr>
      </xdr:nvSpPr>
      <xdr:spPr>
        <a:xfrm>
          <a:off x="219075" y="5524500"/>
          <a:ext cx="771525" cy="276225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0"/>
  <sheetViews>
    <sheetView tabSelected="1" zoomScalePageLayoutView="0" workbookViewId="0" topLeftCell="A1">
      <selection activeCell="AH14" sqref="AH14:AL14"/>
    </sheetView>
  </sheetViews>
  <sheetFormatPr defaultColWidth="4.00390625" defaultRowHeight="18.75" customHeight="1"/>
  <cols>
    <col min="1" max="2" width="4.00390625" style="0" customWidth="1"/>
    <col min="3" max="3" width="6.7109375" style="62" customWidth="1"/>
    <col min="4" max="5" width="4.00390625" style="0" customWidth="1"/>
    <col min="6" max="11" width="4.140625" style="1" customWidth="1"/>
    <col min="12" max="18" width="4.140625" style="0" customWidth="1"/>
    <col min="19" max="19" width="4.140625" style="1" customWidth="1"/>
    <col min="20" max="28" width="4.140625" style="0" customWidth="1"/>
  </cols>
  <sheetData>
    <row r="1" spans="1:74" ht="18.75" customHeight="1">
      <c r="A1" s="53"/>
      <c r="B1" s="53"/>
      <c r="C1" s="60"/>
      <c r="D1" s="53"/>
      <c r="E1" s="53"/>
      <c r="F1" s="55"/>
      <c r="G1" s="55"/>
      <c r="H1" s="55"/>
      <c r="I1" s="55"/>
      <c r="J1" s="55"/>
      <c r="K1" s="55"/>
      <c r="L1" s="53"/>
      <c r="M1" s="53"/>
      <c r="N1" s="53"/>
      <c r="O1" s="53"/>
      <c r="P1" s="53"/>
      <c r="Q1" s="53"/>
      <c r="R1" s="53"/>
      <c r="S1" s="55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</row>
    <row r="2" spans="1:74" ht="18.75" customHeight="1">
      <c r="A2" s="53"/>
      <c r="B2" s="53"/>
      <c r="C2" s="93" t="s">
        <v>58</v>
      </c>
      <c r="D2" s="94"/>
      <c r="E2" s="95"/>
      <c r="F2" s="63" t="s">
        <v>0</v>
      </c>
      <c r="G2" s="63" t="s">
        <v>2</v>
      </c>
      <c r="H2" s="63" t="s">
        <v>1</v>
      </c>
      <c r="I2" s="63" t="s">
        <v>3</v>
      </c>
      <c r="J2" s="89"/>
      <c r="K2" s="89"/>
      <c r="L2" s="53"/>
      <c r="M2" s="53"/>
      <c r="N2" s="53"/>
      <c r="O2" s="53"/>
      <c r="P2" s="93" t="s">
        <v>17</v>
      </c>
      <c r="Q2" s="94"/>
      <c r="R2" s="95"/>
      <c r="S2" s="64" t="s">
        <v>11</v>
      </c>
      <c r="T2" s="98" t="s">
        <v>63</v>
      </c>
      <c r="U2" s="99"/>
      <c r="V2" s="99"/>
      <c r="W2" s="99"/>
      <c r="X2" s="99"/>
      <c r="Y2" s="100"/>
      <c r="Z2" s="75" t="s">
        <v>70</v>
      </c>
      <c r="AA2" s="74"/>
      <c r="AB2" s="74"/>
      <c r="AC2" s="74"/>
      <c r="AD2" s="74"/>
      <c r="AE2" s="74"/>
      <c r="AF2" s="74"/>
      <c r="AG2" s="53"/>
      <c r="AH2" s="53"/>
      <c r="AI2" s="53"/>
      <c r="AJ2" s="53"/>
      <c r="AK2" s="53"/>
      <c r="AL2" s="53"/>
      <c r="AM2" s="53"/>
      <c r="AN2" s="53"/>
      <c r="AO2" s="56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</row>
    <row r="3" spans="1:74" ht="18.75" customHeight="1">
      <c r="A3" s="53"/>
      <c r="B3" s="53"/>
      <c r="C3" s="60"/>
      <c r="D3" s="53"/>
      <c r="E3" s="53"/>
      <c r="F3" s="90" t="s">
        <v>72</v>
      </c>
      <c r="G3" s="90"/>
      <c r="H3" s="90"/>
      <c r="I3" s="90"/>
      <c r="J3" s="90"/>
      <c r="K3" s="90"/>
      <c r="L3" s="53"/>
      <c r="M3" s="53"/>
      <c r="N3" s="53"/>
      <c r="O3" s="53"/>
      <c r="P3" s="97" t="s">
        <v>45</v>
      </c>
      <c r="Q3" s="97"/>
      <c r="R3" s="97"/>
      <c r="S3" s="67">
        <v>10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6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ht="15" customHeight="1" thickBot="1">
      <c r="A4" s="53"/>
      <c r="B4" s="53"/>
      <c r="C4" s="60"/>
      <c r="D4" s="53"/>
      <c r="E4" s="53"/>
      <c r="F4" s="55"/>
      <c r="G4" s="55"/>
      <c r="H4" s="55"/>
      <c r="I4" s="55"/>
      <c r="J4" s="55"/>
      <c r="K4" s="55"/>
      <c r="L4" s="53"/>
      <c r="M4" s="53"/>
      <c r="N4" s="53"/>
      <c r="O4" s="53"/>
      <c r="P4" s="53"/>
      <c r="Q4" s="53"/>
      <c r="R4" s="53"/>
      <c r="S4" s="76"/>
      <c r="T4" s="74"/>
      <c r="U4" s="74"/>
      <c r="V4" s="74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6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</row>
    <row r="5" spans="1:74" ht="13.5" customHeight="1" thickBot="1">
      <c r="A5" s="53"/>
      <c r="B5" s="53"/>
      <c r="C5" s="60"/>
      <c r="D5" s="53"/>
      <c r="E5" s="53"/>
      <c r="F5" s="43">
        <f>Sheet3!L2</f>
        <v>0</v>
      </c>
      <c r="G5" s="44">
        <f>Sheet3!M2</f>
        <v>2</v>
      </c>
      <c r="H5" s="44">
        <f>Sheet3!N2</f>
        <v>5</v>
      </c>
      <c r="I5" s="79">
        <f>Sheet3!O2</f>
        <v>1</v>
      </c>
      <c r="J5" s="83"/>
      <c r="K5" s="83"/>
      <c r="L5" s="53"/>
      <c r="M5" s="53"/>
      <c r="N5" s="53"/>
      <c r="O5" s="53"/>
      <c r="P5" s="53"/>
      <c r="Q5" s="53"/>
      <c r="R5" s="53"/>
      <c r="S5" s="55"/>
      <c r="T5" s="53"/>
      <c r="U5" s="53"/>
      <c r="V5" s="53"/>
      <c r="W5" s="53"/>
      <c r="X5" s="53"/>
      <c r="Y5" s="53"/>
      <c r="Z5" s="53"/>
      <c r="AA5" s="53"/>
      <c r="AB5" s="53"/>
      <c r="AC5" s="75" t="s">
        <v>69</v>
      </c>
      <c r="AD5" s="75"/>
      <c r="AE5" s="75"/>
      <c r="AF5" s="75"/>
      <c r="AG5" s="75"/>
      <c r="AH5" s="75"/>
      <c r="AI5" s="75"/>
      <c r="AJ5" s="75"/>
      <c r="AK5" s="75"/>
      <c r="AL5" s="75"/>
      <c r="AM5" s="53"/>
      <c r="AN5" s="53"/>
      <c r="AO5" s="56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</row>
    <row r="6" spans="1:74" ht="31.5" customHeight="1">
      <c r="A6" s="53"/>
      <c r="B6" s="53"/>
      <c r="C6" s="61" t="s">
        <v>46</v>
      </c>
      <c r="D6" s="53"/>
      <c r="E6" s="53"/>
      <c r="F6" s="41">
        <f>Sheet3!L3</f>
        <v>7</v>
      </c>
      <c r="G6" s="41">
        <f>Sheet3!M3</f>
        <v>3</v>
      </c>
      <c r="H6" s="41">
        <f>Sheet3!N3</f>
        <v>6</v>
      </c>
      <c r="I6" s="80">
        <f>Sheet3!O3</f>
        <v>0</v>
      </c>
      <c r="J6" s="84"/>
      <c r="K6" s="84"/>
      <c r="L6" s="53"/>
      <c r="M6" s="53"/>
      <c r="N6" s="53"/>
      <c r="O6" s="53"/>
      <c r="P6" s="53"/>
      <c r="Q6" s="53"/>
      <c r="R6" s="53"/>
      <c r="S6" s="55"/>
      <c r="T6" s="53"/>
      <c r="U6" s="53"/>
      <c r="V6" s="53"/>
      <c r="W6" s="53"/>
      <c r="X6" s="53"/>
      <c r="Y6" s="53"/>
      <c r="Z6" s="53"/>
      <c r="AA6" s="53"/>
      <c r="AB6" s="53"/>
      <c r="AC6" s="96" t="s">
        <v>16</v>
      </c>
      <c r="AD6" s="96"/>
      <c r="AE6" s="96"/>
      <c r="AF6" s="96"/>
      <c r="AG6" s="96"/>
      <c r="AH6" s="96" t="s">
        <v>41</v>
      </c>
      <c r="AI6" s="96"/>
      <c r="AJ6" s="96"/>
      <c r="AK6" s="96"/>
      <c r="AL6" s="96"/>
      <c r="AM6" s="53"/>
      <c r="AN6" s="53"/>
      <c r="AO6" s="56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</row>
    <row r="7" spans="1:74" ht="31.5" customHeight="1">
      <c r="A7" s="53"/>
      <c r="B7" s="53"/>
      <c r="C7" s="61" t="s">
        <v>47</v>
      </c>
      <c r="D7" s="53"/>
      <c r="E7" s="53"/>
      <c r="F7" s="42">
        <f>Sheet3!L4</f>
        <v>0</v>
      </c>
      <c r="G7" s="42">
        <f>Sheet3!M4</f>
        <v>0</v>
      </c>
      <c r="H7" s="42">
        <f>Sheet3!N4</f>
        <v>0</v>
      </c>
      <c r="I7" s="81">
        <f>Sheet3!O4</f>
        <v>2</v>
      </c>
      <c r="J7" s="84"/>
      <c r="K7" s="84"/>
      <c r="L7" s="53"/>
      <c r="M7" s="53"/>
      <c r="N7" s="53"/>
      <c r="O7" s="53"/>
      <c r="P7" s="53"/>
      <c r="Q7" s="54">
        <f aca="true" ca="1" t="shared" si="0" ref="Q7:T12">OFFSET(F4,$S$3,0)</f>
        <v>0</v>
      </c>
      <c r="R7" s="54">
        <f ca="1" t="shared" si="0"/>
        <v>0</v>
      </c>
      <c r="S7" s="54">
        <f ca="1" t="shared" si="0"/>
        <v>0</v>
      </c>
      <c r="T7" s="54">
        <f ca="1" t="shared" si="0"/>
        <v>0</v>
      </c>
      <c r="U7" s="58"/>
      <c r="V7" s="58"/>
      <c r="W7" s="53"/>
      <c r="X7" s="53"/>
      <c r="Y7" s="53"/>
      <c r="Z7" s="53"/>
      <c r="AA7" s="53"/>
      <c r="AB7" s="53"/>
      <c r="AC7" s="96" t="s">
        <v>63</v>
      </c>
      <c r="AD7" s="96"/>
      <c r="AE7" s="96"/>
      <c r="AF7" s="96"/>
      <c r="AG7" s="96"/>
      <c r="AH7" s="96" t="s">
        <v>43</v>
      </c>
      <c r="AI7" s="96"/>
      <c r="AJ7" s="96"/>
      <c r="AK7" s="96"/>
      <c r="AL7" s="96"/>
      <c r="AM7" s="53"/>
      <c r="AN7" s="53"/>
      <c r="AO7" s="56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</row>
    <row r="8" spans="1:74" ht="31.5" customHeight="1">
      <c r="A8" s="53"/>
      <c r="B8" s="53"/>
      <c r="C8" s="61" t="s">
        <v>48</v>
      </c>
      <c r="D8" s="57"/>
      <c r="E8" s="57"/>
      <c r="F8" s="42">
        <f>Sheet3!L5</f>
        <v>1</v>
      </c>
      <c r="G8" s="42">
        <f>Sheet3!M5</f>
        <v>4</v>
      </c>
      <c r="H8" s="42">
        <f>Sheet3!N5</f>
        <v>7</v>
      </c>
      <c r="I8" s="81">
        <f>Sheet3!O5</f>
        <v>3</v>
      </c>
      <c r="J8" s="57"/>
      <c r="K8" s="57"/>
      <c r="L8" s="53"/>
      <c r="M8" s="53"/>
      <c r="N8" s="53"/>
      <c r="O8" s="85" t="str">
        <f>VLOOKUP(S3,Sheet3!AG31:AH42,2,FALSE)</f>
        <v>X</v>
      </c>
      <c r="P8" s="86"/>
      <c r="Q8" s="42">
        <f ca="1" t="shared" si="0"/>
        <v>5</v>
      </c>
      <c r="R8" s="42">
        <f ca="1" t="shared" si="0"/>
        <v>1</v>
      </c>
      <c r="S8" s="42">
        <f ca="1" t="shared" si="0"/>
        <v>4</v>
      </c>
      <c r="T8" s="42">
        <f ca="1" t="shared" si="0"/>
        <v>7</v>
      </c>
      <c r="U8" s="57"/>
      <c r="V8" s="57"/>
      <c r="W8" s="53"/>
      <c r="X8" s="53"/>
      <c r="Y8" s="53"/>
      <c r="Z8" s="53"/>
      <c r="AA8" s="53"/>
      <c r="AB8" s="53"/>
      <c r="AC8" s="96" t="s">
        <v>62</v>
      </c>
      <c r="AD8" s="96"/>
      <c r="AE8" s="96"/>
      <c r="AF8" s="96"/>
      <c r="AG8" s="96"/>
      <c r="AH8" s="96" t="s">
        <v>44</v>
      </c>
      <c r="AI8" s="96"/>
      <c r="AJ8" s="96"/>
      <c r="AK8" s="96"/>
      <c r="AL8" s="96"/>
      <c r="AM8" s="53"/>
      <c r="AN8" s="53"/>
      <c r="AO8" s="56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</row>
    <row r="9" spans="1:74" ht="31.5" customHeight="1">
      <c r="A9" s="53"/>
      <c r="B9" s="53"/>
      <c r="C9" s="61" t="s">
        <v>49</v>
      </c>
      <c r="D9" s="53"/>
      <c r="E9" s="53"/>
      <c r="F9" s="42">
        <f>Sheet3!L6</f>
        <v>0</v>
      </c>
      <c r="G9" s="42">
        <f>Sheet3!M6</f>
        <v>0</v>
      </c>
      <c r="H9" s="42">
        <f>Sheet3!N6</f>
        <v>0</v>
      </c>
      <c r="I9" s="81">
        <f>Sheet3!O6</f>
        <v>0</v>
      </c>
      <c r="J9" s="53"/>
      <c r="K9" s="53"/>
      <c r="L9" s="53"/>
      <c r="M9" s="53"/>
      <c r="N9" s="53"/>
      <c r="O9" s="53"/>
      <c r="P9" s="53"/>
      <c r="Q9" s="42">
        <f ca="1" t="shared" si="0"/>
        <v>6</v>
      </c>
      <c r="R9" s="42">
        <f ca="1" t="shared" si="0"/>
        <v>0</v>
      </c>
      <c r="S9" s="42">
        <f ca="1" t="shared" si="0"/>
        <v>0</v>
      </c>
      <c r="T9" s="42">
        <f ca="1" t="shared" si="0"/>
        <v>0</v>
      </c>
      <c r="U9" s="87"/>
      <c r="V9" s="87"/>
      <c r="W9" s="53"/>
      <c r="X9" s="53"/>
      <c r="Y9" s="53"/>
      <c r="Z9" s="53"/>
      <c r="AA9" s="53"/>
      <c r="AB9" s="53"/>
      <c r="AC9" s="96" t="s">
        <v>61</v>
      </c>
      <c r="AD9" s="96"/>
      <c r="AE9" s="96"/>
      <c r="AF9" s="96"/>
      <c r="AG9" s="96"/>
      <c r="AH9" s="96" t="s">
        <v>67</v>
      </c>
      <c r="AI9" s="96"/>
      <c r="AJ9" s="96"/>
      <c r="AK9" s="96"/>
      <c r="AL9" s="96"/>
      <c r="AM9" s="53"/>
      <c r="AN9" s="53"/>
      <c r="AO9" s="56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</row>
    <row r="10" spans="1:74" ht="31.5" customHeight="1">
      <c r="A10" s="53"/>
      <c r="B10" s="53"/>
      <c r="C10" s="61" t="s">
        <v>50</v>
      </c>
      <c r="D10" s="57"/>
      <c r="E10" s="57"/>
      <c r="F10" s="42">
        <f>Sheet3!L7</f>
        <v>2</v>
      </c>
      <c r="G10" s="42">
        <f>Sheet3!M7</f>
        <v>5</v>
      </c>
      <c r="H10" s="42">
        <f>Sheet3!N7</f>
        <v>1</v>
      </c>
      <c r="I10" s="81">
        <f>Sheet3!O7</f>
        <v>4</v>
      </c>
      <c r="J10" s="57"/>
      <c r="K10" s="57"/>
      <c r="L10" s="53"/>
      <c r="M10" s="53"/>
      <c r="N10" s="53"/>
      <c r="O10" s="53"/>
      <c r="P10" s="53"/>
      <c r="Q10" s="42">
        <f ca="1" t="shared" si="0"/>
        <v>0</v>
      </c>
      <c r="R10" s="42">
        <f ca="1" t="shared" si="0"/>
        <v>2</v>
      </c>
      <c r="S10" s="42">
        <f ca="1" t="shared" si="0"/>
        <v>5</v>
      </c>
      <c r="T10" s="42">
        <f ca="1" t="shared" si="0"/>
        <v>1</v>
      </c>
      <c r="U10" s="87"/>
      <c r="V10" s="87"/>
      <c r="W10" s="53"/>
      <c r="X10" s="53"/>
      <c r="Y10" s="53"/>
      <c r="Z10" s="53"/>
      <c r="AA10" s="53"/>
      <c r="AB10" s="53"/>
      <c r="AC10" s="96" t="s">
        <v>42</v>
      </c>
      <c r="AD10" s="96"/>
      <c r="AE10" s="96"/>
      <c r="AF10" s="96"/>
      <c r="AG10" s="96"/>
      <c r="AH10" s="96" t="s">
        <v>68</v>
      </c>
      <c r="AI10" s="96"/>
      <c r="AJ10" s="96"/>
      <c r="AK10" s="96"/>
      <c r="AL10" s="96"/>
      <c r="AM10" s="53"/>
      <c r="AN10" s="53"/>
      <c r="AO10" s="56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31.5" customHeight="1">
      <c r="A11" s="53"/>
      <c r="B11" s="53"/>
      <c r="C11" s="61" t="s">
        <v>51</v>
      </c>
      <c r="D11" s="53"/>
      <c r="E11" s="53"/>
      <c r="F11" s="42">
        <f>Sheet3!L8</f>
        <v>3</v>
      </c>
      <c r="G11" s="42">
        <f>Sheet3!M8</f>
        <v>6</v>
      </c>
      <c r="H11" s="42">
        <f>Sheet3!N8</f>
        <v>0</v>
      </c>
      <c r="I11" s="81">
        <f>Sheet3!O8</f>
        <v>0</v>
      </c>
      <c r="J11" s="53"/>
      <c r="K11" s="53"/>
      <c r="L11" s="53"/>
      <c r="M11" s="53"/>
      <c r="N11" s="53"/>
      <c r="O11" s="53"/>
      <c r="P11" s="53"/>
      <c r="Q11" s="42">
        <f ca="1" t="shared" si="0"/>
        <v>7</v>
      </c>
      <c r="R11" s="42">
        <f ca="1" t="shared" si="0"/>
        <v>3</v>
      </c>
      <c r="S11" s="42">
        <f ca="1" t="shared" si="0"/>
        <v>6</v>
      </c>
      <c r="T11" s="42">
        <f ca="1" t="shared" si="0"/>
        <v>0</v>
      </c>
      <c r="U11" s="87"/>
      <c r="V11" s="87"/>
      <c r="W11" s="53"/>
      <c r="X11" s="53"/>
      <c r="Y11" s="53"/>
      <c r="Z11" s="53"/>
      <c r="AA11" s="53"/>
      <c r="AB11" s="53"/>
      <c r="AC11" s="96" t="s">
        <v>60</v>
      </c>
      <c r="AD11" s="96"/>
      <c r="AE11" s="96"/>
      <c r="AF11" s="96"/>
      <c r="AG11" s="96"/>
      <c r="AH11" s="96" t="s">
        <v>65</v>
      </c>
      <c r="AI11" s="96"/>
      <c r="AJ11" s="96"/>
      <c r="AK11" s="96"/>
      <c r="AL11" s="96"/>
      <c r="AM11" s="53"/>
      <c r="AN11" s="53"/>
      <c r="AO11" s="56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1:74" ht="31.5" customHeight="1">
      <c r="A12" s="53"/>
      <c r="B12" s="53"/>
      <c r="C12" s="61" t="s">
        <v>52</v>
      </c>
      <c r="D12" s="57"/>
      <c r="E12" s="57"/>
      <c r="F12" s="42">
        <f>Sheet3!L9</f>
        <v>0</v>
      </c>
      <c r="G12" s="42">
        <f>Sheet3!M9</f>
        <v>0</v>
      </c>
      <c r="H12" s="42">
        <f>Sheet3!N9</f>
        <v>2</v>
      </c>
      <c r="I12" s="81">
        <f>Sheet3!O9</f>
        <v>5</v>
      </c>
      <c r="J12" s="57"/>
      <c r="K12" s="57"/>
      <c r="L12" s="53"/>
      <c r="M12" s="53"/>
      <c r="N12" s="53"/>
      <c r="O12" s="53"/>
      <c r="P12" s="53"/>
      <c r="Q12" s="59">
        <f ca="1" t="shared" si="0"/>
        <v>0</v>
      </c>
      <c r="R12" s="59">
        <f ca="1" t="shared" si="0"/>
        <v>0</v>
      </c>
      <c r="S12" s="59">
        <f ca="1" t="shared" si="0"/>
        <v>0</v>
      </c>
      <c r="T12" s="59">
        <f ca="1" t="shared" si="0"/>
        <v>2</v>
      </c>
      <c r="U12" s="88"/>
      <c r="V12" s="88"/>
      <c r="W12" s="53"/>
      <c r="X12" s="53"/>
      <c r="Y12" s="53"/>
      <c r="Z12" s="53"/>
      <c r="AA12" s="53"/>
      <c r="AB12" s="53"/>
      <c r="AC12" s="96" t="s">
        <v>38</v>
      </c>
      <c r="AD12" s="96"/>
      <c r="AE12" s="96"/>
      <c r="AF12" s="96"/>
      <c r="AG12" s="96"/>
      <c r="AH12" s="96" t="s">
        <v>73</v>
      </c>
      <c r="AI12" s="96"/>
      <c r="AJ12" s="96"/>
      <c r="AK12" s="96"/>
      <c r="AL12" s="96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</row>
    <row r="13" spans="1:74" ht="31.5" customHeight="1">
      <c r="A13" s="53"/>
      <c r="B13" s="53"/>
      <c r="C13" s="61" t="s">
        <v>53</v>
      </c>
      <c r="D13" s="53"/>
      <c r="E13" s="53"/>
      <c r="F13" s="42">
        <f>Sheet3!L10</f>
        <v>4</v>
      </c>
      <c r="G13" s="42">
        <f>Sheet3!M10</f>
        <v>7</v>
      </c>
      <c r="H13" s="42">
        <f>Sheet3!N10</f>
        <v>3</v>
      </c>
      <c r="I13" s="81">
        <f>Sheet3!O10</f>
        <v>6</v>
      </c>
      <c r="J13" s="53"/>
      <c r="K13" s="53"/>
      <c r="L13" s="53"/>
      <c r="M13" s="53"/>
      <c r="N13" s="53"/>
      <c r="O13" s="53"/>
      <c r="P13" s="91" t="s">
        <v>71</v>
      </c>
      <c r="Q13" s="91"/>
      <c r="R13" s="91"/>
      <c r="S13" s="91"/>
      <c r="T13" s="91"/>
      <c r="U13" s="92"/>
      <c r="V13" s="53"/>
      <c r="W13" s="53"/>
      <c r="X13" s="53"/>
      <c r="Y13" s="53"/>
      <c r="Z13" s="53"/>
      <c r="AA13" s="53"/>
      <c r="AB13" s="53"/>
      <c r="AC13" s="96" t="s">
        <v>64</v>
      </c>
      <c r="AD13" s="96"/>
      <c r="AE13" s="96"/>
      <c r="AF13" s="96"/>
      <c r="AG13" s="96"/>
      <c r="AH13" s="96" t="s">
        <v>74</v>
      </c>
      <c r="AI13" s="96"/>
      <c r="AJ13" s="96"/>
      <c r="AK13" s="96"/>
      <c r="AL13" s="96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</row>
    <row r="14" spans="1:74" ht="31.5" customHeight="1">
      <c r="A14" s="53"/>
      <c r="B14" s="53"/>
      <c r="C14" s="61" t="s">
        <v>54</v>
      </c>
      <c r="D14" s="53"/>
      <c r="E14" s="53"/>
      <c r="F14" s="42">
        <f>Sheet3!L11</f>
        <v>0</v>
      </c>
      <c r="G14" s="42">
        <f>Sheet3!M11</f>
        <v>0</v>
      </c>
      <c r="H14" s="42">
        <f>Sheet3!N11</f>
        <v>0</v>
      </c>
      <c r="I14" s="81">
        <f>Sheet3!O11</f>
        <v>0</v>
      </c>
      <c r="J14" s="53"/>
      <c r="K14" s="53"/>
      <c r="L14" s="53"/>
      <c r="M14" s="53"/>
      <c r="N14" s="53"/>
      <c r="O14" s="53"/>
      <c r="P14" s="53"/>
      <c r="Q14" s="53"/>
      <c r="R14" s="53"/>
      <c r="S14" s="55"/>
      <c r="T14" s="53"/>
      <c r="U14" s="53"/>
      <c r="V14" s="53"/>
      <c r="W14" s="53"/>
      <c r="X14" s="53"/>
      <c r="Y14" s="53"/>
      <c r="Z14" s="53"/>
      <c r="AA14" s="53"/>
      <c r="AB14" s="53"/>
      <c r="AC14" s="96" t="s">
        <v>39</v>
      </c>
      <c r="AD14" s="96"/>
      <c r="AE14" s="96"/>
      <c r="AF14" s="96"/>
      <c r="AG14" s="96"/>
      <c r="AH14" s="96" t="s">
        <v>75</v>
      </c>
      <c r="AI14" s="96"/>
      <c r="AJ14" s="96"/>
      <c r="AK14" s="96"/>
      <c r="AL14" s="96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</row>
    <row r="15" spans="1:74" ht="31.5" customHeight="1">
      <c r="A15" s="53"/>
      <c r="B15" s="53"/>
      <c r="C15" s="61" t="s">
        <v>55</v>
      </c>
      <c r="D15" s="53"/>
      <c r="E15" s="53"/>
      <c r="F15" s="42">
        <f>Sheet3!L12</f>
        <v>5</v>
      </c>
      <c r="G15" s="42">
        <f>Sheet3!M12</f>
        <v>1</v>
      </c>
      <c r="H15" s="42">
        <f>Sheet3!N12</f>
        <v>4</v>
      </c>
      <c r="I15" s="81">
        <f>Sheet3!O12</f>
        <v>7</v>
      </c>
      <c r="J15" s="53"/>
      <c r="K15" s="53"/>
      <c r="L15" s="53"/>
      <c r="M15" s="53"/>
      <c r="N15" s="53"/>
      <c r="O15" s="53"/>
      <c r="P15" s="53"/>
      <c r="Q15" s="53"/>
      <c r="R15" s="53"/>
      <c r="S15" s="55"/>
      <c r="T15" s="53"/>
      <c r="U15" s="53"/>
      <c r="V15" s="53"/>
      <c r="W15" s="53"/>
      <c r="X15" s="53"/>
      <c r="Y15" s="53"/>
      <c r="Z15" s="53"/>
      <c r="AA15" s="53"/>
      <c r="AB15" s="53"/>
      <c r="AC15" s="96" t="s">
        <v>40</v>
      </c>
      <c r="AD15" s="96"/>
      <c r="AE15" s="96"/>
      <c r="AF15" s="96"/>
      <c r="AG15" s="96"/>
      <c r="AH15" s="96" t="s">
        <v>66</v>
      </c>
      <c r="AI15" s="96"/>
      <c r="AJ15" s="96"/>
      <c r="AK15" s="96"/>
      <c r="AL15" s="96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74" ht="31.5" customHeight="1">
      <c r="A16" s="53"/>
      <c r="B16" s="53"/>
      <c r="C16" s="61" t="s">
        <v>56</v>
      </c>
      <c r="D16" s="53"/>
      <c r="E16" s="53"/>
      <c r="F16" s="42">
        <f>Sheet3!L13</f>
        <v>6</v>
      </c>
      <c r="G16" s="42">
        <f>Sheet3!M13</f>
        <v>0</v>
      </c>
      <c r="H16" s="42">
        <f>Sheet3!N13</f>
        <v>0</v>
      </c>
      <c r="I16" s="81">
        <f>Sheet3!O13</f>
        <v>0</v>
      </c>
      <c r="J16" s="53"/>
      <c r="K16" s="53"/>
      <c r="L16" s="53"/>
      <c r="M16" s="53"/>
      <c r="N16" s="53"/>
      <c r="O16" s="53"/>
      <c r="P16" s="53"/>
      <c r="Q16" s="53"/>
      <c r="R16" s="53"/>
      <c r="S16" s="78"/>
      <c r="T16" s="77"/>
      <c r="U16" s="77"/>
      <c r="V16" s="77"/>
      <c r="W16" s="77"/>
      <c r="X16" s="77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1:74" ht="31.5" customHeight="1">
      <c r="A17" s="53"/>
      <c r="B17" s="53"/>
      <c r="C17" s="61" t="s">
        <v>57</v>
      </c>
      <c r="D17" s="57"/>
      <c r="E17" s="57"/>
      <c r="F17" s="42">
        <f>Sheet3!L14</f>
        <v>0</v>
      </c>
      <c r="G17" s="42">
        <f>Sheet3!M14</f>
        <v>2</v>
      </c>
      <c r="H17" s="42">
        <f>Sheet3!N14</f>
        <v>5</v>
      </c>
      <c r="I17" s="81">
        <f>Sheet3!O14</f>
        <v>1</v>
      </c>
      <c r="J17" s="57"/>
      <c r="K17" s="57"/>
      <c r="L17" s="53"/>
      <c r="M17" s="53"/>
      <c r="N17" s="53"/>
      <c r="O17" s="53"/>
      <c r="P17" s="53"/>
      <c r="Q17" s="53"/>
      <c r="R17" s="53"/>
      <c r="S17" s="55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</row>
    <row r="18" spans="1:74" ht="31.5" customHeight="1">
      <c r="A18" s="53"/>
      <c r="B18" s="53"/>
      <c r="C18" s="60"/>
      <c r="D18" s="53"/>
      <c r="E18" s="53"/>
      <c r="F18" s="42">
        <f>Sheet3!L15</f>
        <v>7</v>
      </c>
      <c r="G18" s="42">
        <f>Sheet3!M15</f>
        <v>3</v>
      </c>
      <c r="H18" s="42">
        <f>Sheet3!N15</f>
        <v>6</v>
      </c>
      <c r="I18" s="81">
        <f>Sheet3!O15</f>
        <v>0</v>
      </c>
      <c r="J18" s="84"/>
      <c r="K18" s="84"/>
      <c r="L18" s="53"/>
      <c r="M18" s="53"/>
      <c r="N18" s="53"/>
      <c r="O18" s="53"/>
      <c r="P18" s="71" t="s">
        <v>17</v>
      </c>
      <c r="Q18" s="71"/>
      <c r="R18" s="71"/>
      <c r="S18" s="72"/>
      <c r="T18" s="7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</row>
    <row r="19" spans="1:74" ht="31.5" customHeight="1">
      <c r="A19" s="53"/>
      <c r="B19" s="53"/>
      <c r="C19" s="60"/>
      <c r="D19" s="53"/>
      <c r="E19" s="53"/>
      <c r="F19" s="42">
        <f>Sheet3!L16</f>
        <v>0</v>
      </c>
      <c r="G19" s="42">
        <f>Sheet3!M16</f>
        <v>0</v>
      </c>
      <c r="H19" s="42">
        <f>Sheet3!N16</f>
        <v>0</v>
      </c>
      <c r="I19" s="81">
        <f>Sheet3!O16</f>
        <v>2</v>
      </c>
      <c r="J19" s="84"/>
      <c r="K19" s="84"/>
      <c r="L19" s="53"/>
      <c r="M19" s="53"/>
      <c r="N19" s="53"/>
      <c r="O19" s="53"/>
      <c r="P19" s="69" t="str">
        <f>Sheet3!AC16</f>
        <v>g</v>
      </c>
      <c r="Q19" s="69" t="str">
        <f>Sheet3!AD16</f>
        <v>a</v>
      </c>
      <c r="R19" s="69" t="str">
        <f>Sheet3!AE16</f>
        <v>b</v>
      </c>
      <c r="S19" s="69" t="str">
        <f>Sheet3!AF16</f>
        <v>c</v>
      </c>
      <c r="T19" s="69" t="str">
        <f>Sheet3!AG16</f>
        <v>d</v>
      </c>
      <c r="U19" s="69" t="str">
        <f>Sheet3!AH16</f>
        <v>d#</v>
      </c>
      <c r="V19" s="69" t="str">
        <f>Sheet3!AI16</f>
        <v>f</v>
      </c>
      <c r="W19" s="69">
        <f>Sheet3!AJ16</f>
        <v>0</v>
      </c>
      <c r="X19" s="69">
        <f>Sheet3!AK16</f>
        <v>0</v>
      </c>
      <c r="Y19" s="69">
        <f>Sheet3!AL16</f>
        <v>0</v>
      </c>
      <c r="Z19" s="69">
        <f>Sheet3!AM16</f>
        <v>0</v>
      </c>
      <c r="AA19" s="69">
        <f>Sheet3!AN16</f>
        <v>0</v>
      </c>
      <c r="AB19" s="68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</row>
    <row r="20" spans="1:74" ht="31.5" customHeight="1">
      <c r="A20" s="53"/>
      <c r="B20" s="53"/>
      <c r="C20" s="60"/>
      <c r="D20" s="53"/>
      <c r="E20" s="53"/>
      <c r="F20" s="42">
        <f>Sheet3!L17</f>
        <v>1</v>
      </c>
      <c r="G20" s="42">
        <f>Sheet3!M17</f>
        <v>4</v>
      </c>
      <c r="H20" s="42">
        <f>Sheet3!N17</f>
        <v>7</v>
      </c>
      <c r="I20" s="81">
        <f>Sheet3!O17</f>
        <v>3</v>
      </c>
      <c r="J20" s="84"/>
      <c r="K20" s="84"/>
      <c r="L20" s="53"/>
      <c r="M20" s="53"/>
      <c r="N20" s="53"/>
      <c r="O20" s="53"/>
      <c r="P20" s="73">
        <f>IF(P19&lt;&gt;0,1,"")</f>
        <v>1</v>
      </c>
      <c r="Q20" s="73">
        <f>IF(Q19&lt;&gt;0,2,"")</f>
        <v>2</v>
      </c>
      <c r="R20" s="73">
        <f>IF(R19&lt;&gt;0,3,"")</f>
        <v>3</v>
      </c>
      <c r="S20" s="73">
        <f>IF(S19&lt;&gt;0,4,"")</f>
        <v>4</v>
      </c>
      <c r="T20" s="73">
        <f>IF(T19&lt;&gt;0,5,"")</f>
        <v>5</v>
      </c>
      <c r="U20" s="73">
        <f>IF(U19&lt;&gt;0,6,"")</f>
        <v>6</v>
      </c>
      <c r="V20" s="73">
        <f>IF(V19&lt;&gt;0,7,"")</f>
        <v>7</v>
      </c>
      <c r="W20" s="73">
        <f>IF(W19&lt;&gt;0,8,"")</f>
      </c>
      <c r="X20" s="73">
        <f>IF(X19&lt;&gt;0,9,"")</f>
      </c>
      <c r="Y20" s="73">
        <f>IF(Y19&lt;&gt;0,10,"")</f>
      </c>
      <c r="Z20" s="73">
        <f>IF(Z19&lt;&gt;0,11,"")</f>
      </c>
      <c r="AA20" s="73">
        <f>IF(AA19&lt;&gt;0,12,"")</f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70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</row>
    <row r="21" spans="1:74" ht="31.5" customHeight="1">
      <c r="A21" s="53"/>
      <c r="B21" s="53"/>
      <c r="C21" s="60"/>
      <c r="D21" s="53"/>
      <c r="E21" s="53"/>
      <c r="F21" s="55">
        <f>Sheet3!L18</f>
        <v>0</v>
      </c>
      <c r="G21" s="55">
        <f>Sheet3!M18</f>
        <v>0</v>
      </c>
      <c r="H21" s="55">
        <f>Sheet3!N18</f>
        <v>0</v>
      </c>
      <c r="I21" s="55">
        <f>Sheet3!O18</f>
        <v>0</v>
      </c>
      <c r="J21" s="82"/>
      <c r="K21" s="82"/>
      <c r="L21" s="53"/>
      <c r="M21" s="53"/>
      <c r="N21" s="53"/>
      <c r="O21" s="53"/>
      <c r="P21" s="53"/>
      <c r="Q21" s="53"/>
      <c r="R21" s="53"/>
      <c r="S21" s="55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70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</row>
    <row r="22" spans="1:74" ht="31.5" customHeight="1">
      <c r="A22" s="53"/>
      <c r="B22" s="53"/>
      <c r="C22" s="60"/>
      <c r="D22" s="53"/>
      <c r="E22" s="53"/>
      <c r="F22" s="55">
        <f>Sheet3!L19</f>
        <v>2</v>
      </c>
      <c r="G22" s="55">
        <f>Sheet3!M19</f>
        <v>5</v>
      </c>
      <c r="H22" s="55">
        <f>Sheet3!N19</f>
        <v>1</v>
      </c>
      <c r="I22" s="55">
        <f>Sheet3!O19</f>
        <v>4</v>
      </c>
      <c r="J22" s="82"/>
      <c r="K22" s="82"/>
      <c r="L22" s="53"/>
      <c r="M22" s="53"/>
      <c r="N22" s="53"/>
      <c r="O22" s="53"/>
      <c r="P22" s="53"/>
      <c r="Q22" s="53"/>
      <c r="R22" s="53"/>
      <c r="S22" s="55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70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</row>
    <row r="23" spans="1:74" ht="31.5" customHeight="1">
      <c r="A23" s="53"/>
      <c r="B23" s="53"/>
      <c r="C23" s="60"/>
      <c r="D23" s="53"/>
      <c r="E23" s="53"/>
      <c r="F23" s="55"/>
      <c r="G23" s="55"/>
      <c r="H23" s="55"/>
      <c r="I23" s="55"/>
      <c r="J23" s="55"/>
      <c r="K23" s="55"/>
      <c r="L23" s="53"/>
      <c r="M23" s="53"/>
      <c r="N23" s="53"/>
      <c r="O23" s="53"/>
      <c r="P23" s="53"/>
      <c r="Q23" s="53"/>
      <c r="R23" s="53"/>
      <c r="S23" s="55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70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</row>
    <row r="24" spans="1:74" ht="31.5" customHeight="1">
      <c r="A24" s="53"/>
      <c r="B24" s="53"/>
      <c r="C24" s="60"/>
      <c r="D24" s="53"/>
      <c r="E24" s="53"/>
      <c r="F24" s="55"/>
      <c r="G24" s="55"/>
      <c r="H24" s="55"/>
      <c r="I24" s="55"/>
      <c r="J24" s="55"/>
      <c r="K24" s="55"/>
      <c r="L24" s="53"/>
      <c r="M24" s="53"/>
      <c r="N24" s="53"/>
      <c r="O24" s="53"/>
      <c r="P24" s="53"/>
      <c r="Q24" s="53"/>
      <c r="R24" s="53"/>
      <c r="S24" s="5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70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</row>
    <row r="25" spans="1:74" ht="31.5" customHeight="1">
      <c r="A25" s="53"/>
      <c r="B25" s="53"/>
      <c r="C25" s="60"/>
      <c r="D25" s="53"/>
      <c r="E25" s="53"/>
      <c r="F25" s="55"/>
      <c r="G25" s="55"/>
      <c r="H25" s="55"/>
      <c r="I25" s="55"/>
      <c r="J25" s="55"/>
      <c r="K25" s="55"/>
      <c r="L25" s="53"/>
      <c r="M25" s="53"/>
      <c r="N25" s="53"/>
      <c r="O25" s="53"/>
      <c r="P25" s="53"/>
      <c r="Q25" s="53"/>
      <c r="R25" s="53"/>
      <c r="S25" s="55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70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</row>
    <row r="26" spans="1:74" ht="18.75" customHeight="1">
      <c r="A26" s="53"/>
      <c r="B26" s="53"/>
      <c r="C26" s="60"/>
      <c r="D26" s="53"/>
      <c r="E26" s="53"/>
      <c r="F26" s="55"/>
      <c r="G26" s="55"/>
      <c r="H26" s="55"/>
      <c r="I26" s="55"/>
      <c r="J26" s="55"/>
      <c r="K26" s="55"/>
      <c r="L26" s="53"/>
      <c r="M26" s="53"/>
      <c r="N26" s="53"/>
      <c r="O26" s="53"/>
      <c r="P26" s="53"/>
      <c r="Q26" s="53"/>
      <c r="R26" s="53"/>
      <c r="S26" s="55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70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</row>
    <row r="27" spans="1:74" ht="18.75" customHeight="1">
      <c r="A27" s="53"/>
      <c r="B27" s="53"/>
      <c r="C27" s="60"/>
      <c r="D27" s="53"/>
      <c r="E27" s="53"/>
      <c r="F27" s="55"/>
      <c r="G27" s="55"/>
      <c r="H27" s="55"/>
      <c r="I27" s="55"/>
      <c r="J27" s="55"/>
      <c r="K27" s="55"/>
      <c r="L27" s="53"/>
      <c r="M27" s="53"/>
      <c r="N27" s="53"/>
      <c r="O27" s="53"/>
      <c r="P27" s="53"/>
      <c r="Q27" s="53"/>
      <c r="R27" s="53"/>
      <c r="S27" s="55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70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</row>
    <row r="28" spans="1:74" ht="18.75" customHeight="1">
      <c r="A28" s="53"/>
      <c r="B28" s="53"/>
      <c r="C28" s="60"/>
      <c r="D28" s="53"/>
      <c r="E28" s="53"/>
      <c r="F28" s="55"/>
      <c r="G28" s="55"/>
      <c r="H28" s="55"/>
      <c r="I28" s="55"/>
      <c r="J28" s="55"/>
      <c r="K28" s="55"/>
      <c r="L28" s="53"/>
      <c r="M28" s="53"/>
      <c r="N28" s="53"/>
      <c r="O28" s="53"/>
      <c r="P28" s="53"/>
      <c r="Q28" s="53"/>
      <c r="R28" s="53"/>
      <c r="S28" s="5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70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</row>
    <row r="29" spans="1:74" ht="18.75" customHeight="1">
      <c r="A29" s="53"/>
      <c r="B29" s="53"/>
      <c r="C29" s="60"/>
      <c r="D29" s="53"/>
      <c r="E29" s="53"/>
      <c r="F29" s="55"/>
      <c r="G29" s="55"/>
      <c r="H29" s="55"/>
      <c r="I29" s="55"/>
      <c r="J29" s="55"/>
      <c r="K29" s="55"/>
      <c r="L29" s="53"/>
      <c r="M29" s="53"/>
      <c r="N29" s="53"/>
      <c r="O29" s="53"/>
      <c r="P29" s="53"/>
      <c r="Q29" s="53"/>
      <c r="R29" s="53"/>
      <c r="S29" s="5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70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74" ht="18.75" customHeight="1">
      <c r="A30" s="53"/>
      <c r="B30" s="53"/>
      <c r="C30" s="60"/>
      <c r="D30" s="53"/>
      <c r="E30" s="53"/>
      <c r="F30" s="55"/>
      <c r="G30" s="55"/>
      <c r="H30" s="55"/>
      <c r="I30" s="55"/>
      <c r="J30" s="55"/>
      <c r="K30" s="55"/>
      <c r="L30" s="53"/>
      <c r="M30" s="53"/>
      <c r="N30" s="53"/>
      <c r="O30" s="53"/>
      <c r="P30" s="53"/>
      <c r="Q30" s="53"/>
      <c r="R30" s="53"/>
      <c r="S30" s="5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70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74" ht="18.75" customHeight="1">
      <c r="A31" s="53"/>
      <c r="B31" s="53"/>
      <c r="C31" s="60"/>
      <c r="D31" s="53"/>
      <c r="E31" s="53"/>
      <c r="F31" s="55"/>
      <c r="G31" s="55"/>
      <c r="H31" s="55"/>
      <c r="I31" s="55"/>
      <c r="J31" s="55"/>
      <c r="K31" s="55"/>
      <c r="L31" s="53"/>
      <c r="M31" s="53"/>
      <c r="N31" s="53"/>
      <c r="O31" s="53"/>
      <c r="P31" s="53"/>
      <c r="Q31" s="53"/>
      <c r="R31" s="53"/>
      <c r="S31" s="5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70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</row>
    <row r="32" spans="1:74" ht="18.75" customHeight="1">
      <c r="A32" s="53"/>
      <c r="B32" s="53"/>
      <c r="C32" s="60"/>
      <c r="D32" s="53"/>
      <c r="E32" s="53"/>
      <c r="F32" s="55"/>
      <c r="G32" s="55"/>
      <c r="H32" s="55"/>
      <c r="I32" s="55"/>
      <c r="J32" s="55"/>
      <c r="K32" s="55"/>
      <c r="L32" s="53"/>
      <c r="M32" s="53"/>
      <c r="N32" s="53"/>
      <c r="O32" s="53"/>
      <c r="P32" s="53"/>
      <c r="Q32" s="53"/>
      <c r="R32" s="53"/>
      <c r="S32" s="5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70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</row>
    <row r="33" spans="1:74" ht="18.75" customHeight="1">
      <c r="A33" s="53"/>
      <c r="B33" s="53"/>
      <c r="C33" s="60"/>
      <c r="D33" s="53"/>
      <c r="E33" s="53"/>
      <c r="F33" s="55"/>
      <c r="G33" s="55"/>
      <c r="H33" s="55"/>
      <c r="I33" s="55"/>
      <c r="J33" s="55"/>
      <c r="K33" s="55"/>
      <c r="L33" s="53"/>
      <c r="M33" s="53"/>
      <c r="N33" s="53"/>
      <c r="O33" s="53"/>
      <c r="P33" s="53"/>
      <c r="Q33" s="53"/>
      <c r="R33" s="53"/>
      <c r="S33" s="5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70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</row>
    <row r="34" spans="1:74" ht="18.75" customHeight="1">
      <c r="A34" s="53"/>
      <c r="B34" s="53"/>
      <c r="C34" s="60"/>
      <c r="D34" s="53"/>
      <c r="E34" s="53"/>
      <c r="F34" s="55"/>
      <c r="G34" s="55"/>
      <c r="H34" s="55"/>
      <c r="I34" s="55"/>
      <c r="J34" s="55"/>
      <c r="K34" s="55"/>
      <c r="L34" s="53"/>
      <c r="M34" s="53"/>
      <c r="N34" s="53"/>
      <c r="O34" s="53"/>
      <c r="P34" s="53"/>
      <c r="Q34" s="53"/>
      <c r="R34" s="53"/>
      <c r="S34" s="5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70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</row>
    <row r="35" spans="1:74" ht="18.75" customHeight="1">
      <c r="A35" s="53"/>
      <c r="B35" s="53"/>
      <c r="C35" s="60"/>
      <c r="D35" s="53"/>
      <c r="E35" s="53"/>
      <c r="F35" s="55"/>
      <c r="G35" s="55"/>
      <c r="H35" s="55"/>
      <c r="I35" s="55"/>
      <c r="J35" s="55"/>
      <c r="K35" s="55"/>
      <c r="L35" s="53"/>
      <c r="M35" s="53"/>
      <c r="N35" s="53"/>
      <c r="O35" s="53"/>
      <c r="P35" s="53"/>
      <c r="Q35" s="53"/>
      <c r="R35" s="53"/>
      <c r="S35" s="5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70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</row>
    <row r="36" spans="1:74" ht="18.75" customHeight="1">
      <c r="A36" s="53"/>
      <c r="B36" s="53"/>
      <c r="C36" s="60"/>
      <c r="D36" s="53"/>
      <c r="E36" s="53"/>
      <c r="F36" s="55"/>
      <c r="G36" s="55"/>
      <c r="H36" s="55"/>
      <c r="I36" s="55"/>
      <c r="J36" s="55"/>
      <c r="K36" s="55"/>
      <c r="L36" s="53"/>
      <c r="M36" s="53"/>
      <c r="N36" s="53"/>
      <c r="O36" s="53"/>
      <c r="P36" s="53"/>
      <c r="Q36" s="53"/>
      <c r="R36" s="53"/>
      <c r="S36" s="5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70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</row>
    <row r="37" spans="1:74" ht="18.75" customHeight="1">
      <c r="A37" s="53"/>
      <c r="B37" s="53"/>
      <c r="C37" s="60"/>
      <c r="D37" s="53"/>
      <c r="E37" s="53"/>
      <c r="F37" s="55"/>
      <c r="G37" s="55"/>
      <c r="H37" s="55"/>
      <c r="I37" s="55"/>
      <c r="J37" s="55"/>
      <c r="K37" s="55"/>
      <c r="L37" s="53"/>
      <c r="M37" s="53"/>
      <c r="N37" s="53"/>
      <c r="O37" s="53"/>
      <c r="P37" s="53"/>
      <c r="Q37" s="53"/>
      <c r="R37" s="53"/>
      <c r="S37" s="55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70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</row>
    <row r="38" spans="1:74" ht="18.75" customHeight="1">
      <c r="A38" s="53"/>
      <c r="B38" s="53"/>
      <c r="C38" s="60"/>
      <c r="D38" s="53"/>
      <c r="E38" s="53"/>
      <c r="F38" s="55"/>
      <c r="G38" s="55"/>
      <c r="H38" s="55"/>
      <c r="I38" s="55"/>
      <c r="J38" s="55"/>
      <c r="K38" s="55"/>
      <c r="L38" s="53"/>
      <c r="M38" s="53"/>
      <c r="N38" s="53"/>
      <c r="O38" s="53"/>
      <c r="P38" s="53"/>
      <c r="Q38" s="53"/>
      <c r="R38" s="53"/>
      <c r="S38" s="55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70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</row>
    <row r="39" spans="1:74" ht="18.75" customHeight="1">
      <c r="A39" s="53"/>
      <c r="B39" s="53"/>
      <c r="C39" s="60"/>
      <c r="D39" s="53"/>
      <c r="E39" s="53"/>
      <c r="F39" s="55"/>
      <c r="G39" s="55"/>
      <c r="H39" s="55"/>
      <c r="I39" s="55"/>
      <c r="J39" s="55"/>
      <c r="K39" s="55"/>
      <c r="L39" s="53"/>
      <c r="M39" s="53"/>
      <c r="N39" s="53"/>
      <c r="O39" s="53"/>
      <c r="P39" s="53"/>
      <c r="Q39" s="53"/>
      <c r="R39" s="53"/>
      <c r="S39" s="55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</row>
    <row r="40" spans="1:74" ht="18.75" customHeight="1">
      <c r="A40" s="53"/>
      <c r="B40" s="53"/>
      <c r="C40" s="60"/>
      <c r="D40" s="53"/>
      <c r="E40" s="53"/>
      <c r="F40" s="55"/>
      <c r="G40" s="55"/>
      <c r="H40" s="55"/>
      <c r="I40" s="55"/>
      <c r="J40" s="55"/>
      <c r="K40" s="55"/>
      <c r="L40" s="53"/>
      <c r="M40" s="53"/>
      <c r="N40" s="53"/>
      <c r="O40" s="53"/>
      <c r="P40" s="53"/>
      <c r="Q40" s="53"/>
      <c r="R40" s="53"/>
      <c r="S40" s="55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</row>
  </sheetData>
  <sheetProtection/>
  <mergeCells count="26">
    <mergeCell ref="AH12:AL12"/>
    <mergeCell ref="P3:R3"/>
    <mergeCell ref="T2:Y2"/>
    <mergeCell ref="AH13:AL13"/>
    <mergeCell ref="AH14:AL14"/>
    <mergeCell ref="AH15:AL15"/>
    <mergeCell ref="AC9:AG9"/>
    <mergeCell ref="AC10:AG10"/>
    <mergeCell ref="AC11:AG11"/>
    <mergeCell ref="AC12:AG12"/>
    <mergeCell ref="AH6:AL6"/>
    <mergeCell ref="AH7:AL7"/>
    <mergeCell ref="AH8:AL8"/>
    <mergeCell ref="AH9:AL9"/>
    <mergeCell ref="AH10:AL10"/>
    <mergeCell ref="AH11:AL11"/>
    <mergeCell ref="F3:K3"/>
    <mergeCell ref="P13:U13"/>
    <mergeCell ref="C2:E2"/>
    <mergeCell ref="AC13:AG13"/>
    <mergeCell ref="AC14:AG14"/>
    <mergeCell ref="AC15:AG15"/>
    <mergeCell ref="P2:R2"/>
    <mergeCell ref="AC6:AG6"/>
    <mergeCell ref="AC7:AG7"/>
    <mergeCell ref="AC8:AG8"/>
  </mergeCells>
  <conditionalFormatting sqref="F5:I20">
    <cfRule type="cellIs" priority="6" dxfId="7" operator="equal" stopIfTrue="1">
      <formula>0</formula>
    </cfRule>
    <cfRule type="cellIs" priority="7" dxfId="0" operator="equal" stopIfTrue="1">
      <formula>0</formula>
    </cfRule>
  </conditionalFormatting>
  <conditionalFormatting sqref="Q8:T11">
    <cfRule type="cellIs" priority="5" dxfId="7" operator="equal" stopIfTrue="1">
      <formula>0</formula>
    </cfRule>
  </conditionalFormatting>
  <conditionalFormatting sqref="Q7:T7">
    <cfRule type="cellIs" priority="4" dxfId="8" operator="equal" stopIfTrue="1">
      <formula>0</formula>
    </cfRule>
  </conditionalFormatting>
  <conditionalFormatting sqref="Q12:T12">
    <cfRule type="cellIs" priority="3" dxfId="8" operator="equal" stopIfTrue="1">
      <formula>0</formula>
    </cfRule>
  </conditionalFormatting>
  <conditionalFormatting sqref="P19:AA19">
    <cfRule type="cellIs" priority="1" dxfId="9" operator="equal" stopIfTrue="1">
      <formula>0</formula>
    </cfRule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50"/>
  <sheetViews>
    <sheetView zoomScalePageLayoutView="0" workbookViewId="0" topLeftCell="A13">
      <selection activeCell="Y49" sqref="Y49"/>
    </sheetView>
  </sheetViews>
  <sheetFormatPr defaultColWidth="5.57421875" defaultRowHeight="15"/>
  <cols>
    <col min="1" max="2" width="5.57421875" style="0" customWidth="1"/>
    <col min="3" max="3" width="3.00390625" style="0" bestFit="1" customWidth="1"/>
    <col min="4" max="4" width="5.57421875" style="0" customWidth="1"/>
    <col min="5" max="10" width="3.00390625" style="1" bestFit="1" customWidth="1"/>
    <col min="11" max="11" width="3.28125" style="0" customWidth="1"/>
    <col min="12" max="18" width="3.421875" style="0" customWidth="1"/>
    <col min="19" max="19" width="3.00390625" style="0" bestFit="1" customWidth="1"/>
    <col min="20" max="20" width="3.140625" style="0" bestFit="1" customWidth="1"/>
    <col min="21" max="21" width="3.00390625" style="0" bestFit="1" customWidth="1"/>
    <col min="22" max="23" width="3.140625" style="0" customWidth="1"/>
    <col min="24" max="24" width="7.00390625" style="0" bestFit="1" customWidth="1"/>
    <col min="25" max="25" width="18.28125" style="1" customWidth="1"/>
    <col min="26" max="34" width="5.57421875" style="0" customWidth="1"/>
    <col min="35" max="35" width="4.7109375" style="0" customWidth="1"/>
    <col min="36" max="36" width="4.8515625" style="0" customWidth="1"/>
  </cols>
  <sheetData>
    <row r="1" spans="4:10" ht="15.75" thickBot="1">
      <c r="D1" s="46" t="s">
        <v>28</v>
      </c>
      <c r="E1" s="7" t="str">
        <f>Sheet1!F2</f>
        <v>E</v>
      </c>
      <c r="F1" s="7" t="str">
        <f>Sheet1!G2</f>
        <v>A</v>
      </c>
      <c r="G1" s="7" t="str">
        <f>Sheet1!H2</f>
        <v>D</v>
      </c>
      <c r="H1" s="7" t="str">
        <f>Sheet1!I2</f>
        <v>G</v>
      </c>
      <c r="I1" s="7">
        <f>Sheet1!J2</f>
        <v>0</v>
      </c>
      <c r="J1" s="7">
        <f>Sheet1!K2</f>
        <v>0</v>
      </c>
    </row>
    <row r="2" spans="3:34" ht="15.75" thickBot="1">
      <c r="C2">
        <v>0</v>
      </c>
      <c r="D2" s="45" t="s">
        <v>29</v>
      </c>
      <c r="E2" s="23">
        <f aca="true" t="shared" si="0" ref="E2:J2">VLOOKUP(E1,$T$2:$U$13,2,FALSE)</f>
        <v>5</v>
      </c>
      <c r="F2" s="23">
        <f t="shared" si="0"/>
        <v>10</v>
      </c>
      <c r="G2" s="23">
        <f t="shared" si="0"/>
        <v>3</v>
      </c>
      <c r="H2" s="23">
        <f t="shared" si="0"/>
        <v>8</v>
      </c>
      <c r="I2" s="23" t="e">
        <f t="shared" si="0"/>
        <v>#N/A</v>
      </c>
      <c r="J2" s="23" t="e">
        <f t="shared" si="0"/>
        <v>#N/A</v>
      </c>
      <c r="L2" s="38">
        <f>VLOOKUP(E2,$Z$2:$AA$25,2,FALSE)</f>
        <v>0</v>
      </c>
      <c r="M2" s="38">
        <f aca="true" t="shared" si="1" ref="M2:Q17">VLOOKUP(F2,$Z$2:$AA$25,2,FALSE)</f>
        <v>2</v>
      </c>
      <c r="N2" s="38">
        <f t="shared" si="1"/>
        <v>5</v>
      </c>
      <c r="O2" s="38">
        <f t="shared" si="1"/>
        <v>1</v>
      </c>
      <c r="P2" s="38" t="e">
        <f t="shared" si="1"/>
        <v>#N/A</v>
      </c>
      <c r="Q2" s="38" t="e">
        <f t="shared" si="1"/>
        <v>#N/A</v>
      </c>
      <c r="S2" s="66"/>
      <c r="T2" s="8" t="s">
        <v>5</v>
      </c>
      <c r="U2" s="9">
        <v>1</v>
      </c>
      <c r="X2" s="36"/>
      <c r="Y2" s="65"/>
      <c r="Z2" s="37">
        <f>L29</f>
        <v>8</v>
      </c>
      <c r="AA2" s="37">
        <f>L30</f>
        <v>1</v>
      </c>
      <c r="AG2" s="52">
        <v>0</v>
      </c>
      <c r="AH2" s="52">
        <v>0</v>
      </c>
    </row>
    <row r="3" spans="3:34" ht="15">
      <c r="C3">
        <v>1</v>
      </c>
      <c r="E3" s="24">
        <f>IF(E2=12,1,E2+1)</f>
        <v>6</v>
      </c>
      <c r="F3" s="25">
        <f aca="true" t="shared" si="2" ref="F3:J18">IF(F2=12,1,F2+1)</f>
        <v>11</v>
      </c>
      <c r="G3" s="25">
        <f t="shared" si="2"/>
        <v>4</v>
      </c>
      <c r="H3" s="25">
        <f t="shared" si="2"/>
        <v>9</v>
      </c>
      <c r="I3" s="25" t="e">
        <f t="shared" si="2"/>
        <v>#N/A</v>
      </c>
      <c r="J3" s="26" t="e">
        <f t="shared" si="2"/>
        <v>#N/A</v>
      </c>
      <c r="L3" s="38">
        <f aca="true" t="shared" si="3" ref="L3:L26">VLOOKUP(E3,$Z$2:$AA$25,2,FALSE)</f>
        <v>7</v>
      </c>
      <c r="M3" s="38">
        <f t="shared" si="1"/>
        <v>3</v>
      </c>
      <c r="N3" s="38">
        <f t="shared" si="1"/>
        <v>6</v>
      </c>
      <c r="O3" s="38">
        <f t="shared" si="1"/>
        <v>0</v>
      </c>
      <c r="P3" s="38" t="e">
        <f t="shared" si="1"/>
        <v>#N/A</v>
      </c>
      <c r="Q3" s="38" t="e">
        <f t="shared" si="1"/>
        <v>#N/A</v>
      </c>
      <c r="S3" s="66"/>
      <c r="T3" s="10" t="s">
        <v>6</v>
      </c>
      <c r="U3" s="11">
        <v>2</v>
      </c>
      <c r="X3" s="36"/>
      <c r="Y3" s="65"/>
      <c r="Z3" s="37">
        <f>M29</f>
        <v>10</v>
      </c>
      <c r="AA3" s="37">
        <f>M30</f>
        <v>2</v>
      </c>
      <c r="AG3" s="52">
        <v>1</v>
      </c>
      <c r="AH3" s="52" t="s">
        <v>5</v>
      </c>
    </row>
    <row r="4" spans="3:34" ht="15">
      <c r="C4">
        <v>2</v>
      </c>
      <c r="E4" s="14">
        <f aca="true" t="shared" si="4" ref="E4:E26">IF(E3=12,1,E3+1)</f>
        <v>7</v>
      </c>
      <c r="F4" s="2">
        <f t="shared" si="2"/>
        <v>12</v>
      </c>
      <c r="G4" s="2">
        <f t="shared" si="2"/>
        <v>5</v>
      </c>
      <c r="H4" s="2">
        <f t="shared" si="2"/>
        <v>10</v>
      </c>
      <c r="I4" s="2" t="e">
        <f t="shared" si="2"/>
        <v>#N/A</v>
      </c>
      <c r="J4" s="15" t="e">
        <f t="shared" si="2"/>
        <v>#N/A</v>
      </c>
      <c r="L4" s="38">
        <f t="shared" si="3"/>
        <v>0</v>
      </c>
      <c r="M4" s="38">
        <f t="shared" si="1"/>
        <v>0</v>
      </c>
      <c r="N4" s="38">
        <f t="shared" si="1"/>
        <v>0</v>
      </c>
      <c r="O4" s="38">
        <f t="shared" si="1"/>
        <v>2</v>
      </c>
      <c r="P4" s="38" t="e">
        <f t="shared" si="1"/>
        <v>#N/A</v>
      </c>
      <c r="Q4" s="38" t="e">
        <f t="shared" si="1"/>
        <v>#N/A</v>
      </c>
      <c r="S4" s="66"/>
      <c r="T4" s="10" t="s">
        <v>7</v>
      </c>
      <c r="U4" s="11">
        <v>3</v>
      </c>
      <c r="X4" s="36"/>
      <c r="Y4" s="65"/>
      <c r="Z4" s="37">
        <f>N29</f>
        <v>11</v>
      </c>
      <c r="AA4" s="37">
        <f>N30</f>
        <v>3</v>
      </c>
      <c r="AG4" s="52">
        <v>2</v>
      </c>
      <c r="AH4" s="52" t="s">
        <v>6</v>
      </c>
    </row>
    <row r="5" spans="3:34" ht="15">
      <c r="C5">
        <v>3</v>
      </c>
      <c r="E5" s="19">
        <f t="shared" si="4"/>
        <v>8</v>
      </c>
      <c r="F5" s="4">
        <f t="shared" si="2"/>
        <v>1</v>
      </c>
      <c r="G5" s="4">
        <f t="shared" si="2"/>
        <v>6</v>
      </c>
      <c r="H5" s="4">
        <f t="shared" si="2"/>
        <v>11</v>
      </c>
      <c r="I5" s="4" t="e">
        <f t="shared" si="2"/>
        <v>#N/A</v>
      </c>
      <c r="J5" s="20" t="e">
        <f t="shared" si="2"/>
        <v>#N/A</v>
      </c>
      <c r="L5" s="38">
        <f t="shared" si="3"/>
        <v>1</v>
      </c>
      <c r="M5" s="38">
        <f t="shared" si="1"/>
        <v>4</v>
      </c>
      <c r="N5" s="38">
        <f t="shared" si="1"/>
        <v>7</v>
      </c>
      <c r="O5" s="38">
        <f t="shared" si="1"/>
        <v>3</v>
      </c>
      <c r="P5" s="38" t="e">
        <f t="shared" si="1"/>
        <v>#N/A</v>
      </c>
      <c r="Q5" s="38" t="e">
        <f t="shared" si="1"/>
        <v>#N/A</v>
      </c>
      <c r="S5" s="66"/>
      <c r="T5" s="10" t="s">
        <v>8</v>
      </c>
      <c r="U5" s="11">
        <v>4</v>
      </c>
      <c r="X5" s="36"/>
      <c r="Y5" s="65"/>
      <c r="Z5" s="37">
        <f>O29</f>
        <v>1</v>
      </c>
      <c r="AA5" s="37">
        <f>O30</f>
        <v>4</v>
      </c>
      <c r="AG5" s="52">
        <v>3</v>
      </c>
      <c r="AH5" s="52" t="s">
        <v>7</v>
      </c>
    </row>
    <row r="6" spans="3:34" ht="15">
      <c r="C6">
        <v>4</v>
      </c>
      <c r="E6" s="14">
        <f t="shared" si="4"/>
        <v>9</v>
      </c>
      <c r="F6" s="2">
        <f t="shared" si="2"/>
        <v>2</v>
      </c>
      <c r="G6" s="2">
        <f t="shared" si="2"/>
        <v>7</v>
      </c>
      <c r="H6" s="2">
        <f t="shared" si="2"/>
        <v>12</v>
      </c>
      <c r="I6" s="2" t="e">
        <f t="shared" si="2"/>
        <v>#N/A</v>
      </c>
      <c r="J6" s="15" t="e">
        <f t="shared" si="2"/>
        <v>#N/A</v>
      </c>
      <c r="L6" s="38">
        <f t="shared" si="3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 t="e">
        <f t="shared" si="1"/>
        <v>#N/A</v>
      </c>
      <c r="Q6" s="38" t="e">
        <f t="shared" si="1"/>
        <v>#N/A</v>
      </c>
      <c r="S6" s="66"/>
      <c r="T6" s="10" t="s">
        <v>4</v>
      </c>
      <c r="U6" s="11">
        <v>5</v>
      </c>
      <c r="X6" s="28"/>
      <c r="Y6" s="66"/>
      <c r="Z6" s="37">
        <f>P29</f>
        <v>3</v>
      </c>
      <c r="AA6" s="37">
        <f>P30</f>
        <v>5</v>
      </c>
      <c r="AG6" s="52">
        <v>4</v>
      </c>
      <c r="AH6" s="52" t="s">
        <v>8</v>
      </c>
    </row>
    <row r="7" spans="3:34" ht="15">
      <c r="C7">
        <v>5</v>
      </c>
      <c r="E7" s="21">
        <f t="shared" si="4"/>
        <v>10</v>
      </c>
      <c r="F7" s="3">
        <f t="shared" si="2"/>
        <v>3</v>
      </c>
      <c r="G7" s="3">
        <f t="shared" si="2"/>
        <v>8</v>
      </c>
      <c r="H7" s="3">
        <f t="shared" si="2"/>
        <v>1</v>
      </c>
      <c r="I7" s="3" t="e">
        <f t="shared" si="2"/>
        <v>#N/A</v>
      </c>
      <c r="J7" s="22" t="e">
        <f t="shared" si="2"/>
        <v>#N/A</v>
      </c>
      <c r="L7" s="38">
        <f t="shared" si="3"/>
        <v>2</v>
      </c>
      <c r="M7" s="38">
        <f t="shared" si="1"/>
        <v>5</v>
      </c>
      <c r="N7" s="38">
        <f t="shared" si="1"/>
        <v>1</v>
      </c>
      <c r="O7" s="38">
        <f t="shared" si="1"/>
        <v>4</v>
      </c>
      <c r="P7" s="38" t="e">
        <f t="shared" si="1"/>
        <v>#N/A</v>
      </c>
      <c r="Q7" s="38" t="e">
        <f t="shared" si="1"/>
        <v>#N/A</v>
      </c>
      <c r="S7" s="66"/>
      <c r="T7" s="10" t="s">
        <v>9</v>
      </c>
      <c r="U7" s="11">
        <v>6</v>
      </c>
      <c r="V7" s="46" t="s">
        <v>33</v>
      </c>
      <c r="Z7" s="37">
        <f>Q29</f>
        <v>4</v>
      </c>
      <c r="AA7" s="37">
        <f>Q30</f>
        <v>6</v>
      </c>
      <c r="AG7" s="52">
        <v>5</v>
      </c>
      <c r="AH7" s="52" t="s">
        <v>4</v>
      </c>
    </row>
    <row r="8" spans="3:34" ht="15">
      <c r="C8">
        <v>6</v>
      </c>
      <c r="E8" s="14">
        <f t="shared" si="4"/>
        <v>11</v>
      </c>
      <c r="F8" s="2">
        <f t="shared" si="2"/>
        <v>4</v>
      </c>
      <c r="G8" s="2">
        <f t="shared" si="2"/>
        <v>9</v>
      </c>
      <c r="H8" s="2">
        <f t="shared" si="2"/>
        <v>2</v>
      </c>
      <c r="I8" s="2" t="e">
        <f t="shared" si="2"/>
        <v>#N/A</v>
      </c>
      <c r="J8" s="15" t="e">
        <f t="shared" si="2"/>
        <v>#N/A</v>
      </c>
      <c r="L8" s="38">
        <f t="shared" si="3"/>
        <v>3</v>
      </c>
      <c r="M8" s="38">
        <f t="shared" si="1"/>
        <v>6</v>
      </c>
      <c r="N8" s="38">
        <f t="shared" si="1"/>
        <v>0</v>
      </c>
      <c r="O8" s="38">
        <f t="shared" si="1"/>
        <v>0</v>
      </c>
      <c r="P8" s="38" t="e">
        <f t="shared" si="1"/>
        <v>#N/A</v>
      </c>
      <c r="Q8" s="38" t="e">
        <f t="shared" si="1"/>
        <v>#N/A</v>
      </c>
      <c r="S8" s="66"/>
      <c r="T8" s="10" t="s">
        <v>10</v>
      </c>
      <c r="U8" s="11">
        <v>7</v>
      </c>
      <c r="Z8" s="37">
        <f>R29</f>
        <v>6</v>
      </c>
      <c r="AA8" s="37">
        <f>R30</f>
        <v>7</v>
      </c>
      <c r="AB8" t="s">
        <v>36</v>
      </c>
      <c r="AG8" s="52">
        <v>6</v>
      </c>
      <c r="AH8" s="52" t="s">
        <v>9</v>
      </c>
    </row>
    <row r="9" spans="3:34" ht="15">
      <c r="C9">
        <v>7</v>
      </c>
      <c r="E9" s="21">
        <f t="shared" si="4"/>
        <v>12</v>
      </c>
      <c r="F9" s="3">
        <f t="shared" si="2"/>
        <v>5</v>
      </c>
      <c r="G9" s="3">
        <f t="shared" si="2"/>
        <v>10</v>
      </c>
      <c r="H9" s="3">
        <f t="shared" si="2"/>
        <v>3</v>
      </c>
      <c r="I9" s="3" t="e">
        <f t="shared" si="2"/>
        <v>#N/A</v>
      </c>
      <c r="J9" s="22" t="e">
        <f t="shared" si="2"/>
        <v>#N/A</v>
      </c>
      <c r="L9" s="38">
        <f t="shared" si="3"/>
        <v>0</v>
      </c>
      <c r="M9" s="38">
        <f t="shared" si="1"/>
        <v>0</v>
      </c>
      <c r="N9" s="38">
        <f t="shared" si="1"/>
        <v>2</v>
      </c>
      <c r="O9" s="38">
        <f t="shared" si="1"/>
        <v>5</v>
      </c>
      <c r="P9" s="38" t="e">
        <f t="shared" si="1"/>
        <v>#N/A</v>
      </c>
      <c r="Q9" s="38" t="e">
        <f t="shared" si="1"/>
        <v>#N/A</v>
      </c>
      <c r="S9" s="66"/>
      <c r="T9" s="10" t="s">
        <v>11</v>
      </c>
      <c r="U9" s="11">
        <v>8</v>
      </c>
      <c r="Z9" s="37">
        <f>S29</f>
        <v>0</v>
      </c>
      <c r="AA9" s="37">
        <f>S30</f>
        <v>0</v>
      </c>
      <c r="AB9" t="s">
        <v>37</v>
      </c>
      <c r="AG9" s="52">
        <v>7</v>
      </c>
      <c r="AH9" s="52" t="s">
        <v>10</v>
      </c>
    </row>
    <row r="10" spans="3:34" ht="15">
      <c r="C10">
        <v>8</v>
      </c>
      <c r="E10" s="14">
        <f t="shared" si="4"/>
        <v>1</v>
      </c>
      <c r="F10" s="2">
        <f t="shared" si="2"/>
        <v>6</v>
      </c>
      <c r="G10" s="2">
        <f t="shared" si="2"/>
        <v>11</v>
      </c>
      <c r="H10" s="2">
        <f t="shared" si="2"/>
        <v>4</v>
      </c>
      <c r="I10" s="2" t="e">
        <f t="shared" si="2"/>
        <v>#N/A</v>
      </c>
      <c r="J10" s="15" t="e">
        <f t="shared" si="2"/>
        <v>#N/A</v>
      </c>
      <c r="L10" s="38">
        <f t="shared" si="3"/>
        <v>4</v>
      </c>
      <c r="M10" s="38">
        <f t="shared" si="1"/>
        <v>7</v>
      </c>
      <c r="N10" s="38">
        <f t="shared" si="1"/>
        <v>3</v>
      </c>
      <c r="O10" s="38">
        <f t="shared" si="1"/>
        <v>6</v>
      </c>
      <c r="P10" s="38" t="e">
        <f t="shared" si="1"/>
        <v>#N/A</v>
      </c>
      <c r="Q10" s="38" t="e">
        <f t="shared" si="1"/>
        <v>#N/A</v>
      </c>
      <c r="S10" s="66"/>
      <c r="T10" s="10" t="s">
        <v>12</v>
      </c>
      <c r="U10" s="11">
        <v>9</v>
      </c>
      <c r="Z10" s="37">
        <f>T29</f>
        <v>0</v>
      </c>
      <c r="AA10" s="37">
        <f>T30</f>
        <v>0</v>
      </c>
      <c r="AG10" s="52">
        <v>8</v>
      </c>
      <c r="AH10" s="52" t="s">
        <v>11</v>
      </c>
    </row>
    <row r="11" spans="3:34" ht="15">
      <c r="C11">
        <v>9</v>
      </c>
      <c r="E11" s="19">
        <f t="shared" si="4"/>
        <v>2</v>
      </c>
      <c r="F11" s="4">
        <f t="shared" si="2"/>
        <v>7</v>
      </c>
      <c r="G11" s="4">
        <f t="shared" si="2"/>
        <v>12</v>
      </c>
      <c r="H11" s="4">
        <f t="shared" si="2"/>
        <v>5</v>
      </c>
      <c r="I11" s="4" t="e">
        <f t="shared" si="2"/>
        <v>#N/A</v>
      </c>
      <c r="J11" s="20" t="e">
        <f t="shared" si="2"/>
        <v>#N/A</v>
      </c>
      <c r="L11" s="38">
        <f t="shared" si="3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 t="e">
        <f t="shared" si="1"/>
        <v>#N/A</v>
      </c>
      <c r="Q11" s="38" t="e">
        <f t="shared" si="1"/>
        <v>#N/A</v>
      </c>
      <c r="S11" s="66"/>
      <c r="T11" s="10" t="s">
        <v>13</v>
      </c>
      <c r="U11" s="11">
        <v>10</v>
      </c>
      <c r="Z11" s="37">
        <f>U29</f>
        <v>0</v>
      </c>
      <c r="AA11" s="37">
        <f>U30</f>
        <v>0</v>
      </c>
      <c r="AG11" s="52">
        <v>9</v>
      </c>
      <c r="AH11" s="52" t="s">
        <v>12</v>
      </c>
    </row>
    <row r="12" spans="3:34" ht="15">
      <c r="C12">
        <v>10</v>
      </c>
      <c r="E12" s="14">
        <f t="shared" si="4"/>
        <v>3</v>
      </c>
      <c r="F12" s="2">
        <f t="shared" si="2"/>
        <v>8</v>
      </c>
      <c r="G12" s="2">
        <f t="shared" si="2"/>
        <v>1</v>
      </c>
      <c r="H12" s="2">
        <f t="shared" si="2"/>
        <v>6</v>
      </c>
      <c r="I12" s="2" t="e">
        <f t="shared" si="2"/>
        <v>#N/A</v>
      </c>
      <c r="J12" s="15" t="e">
        <f t="shared" si="2"/>
        <v>#N/A</v>
      </c>
      <c r="L12" s="38">
        <f t="shared" si="3"/>
        <v>5</v>
      </c>
      <c r="M12" s="38">
        <f t="shared" si="1"/>
        <v>1</v>
      </c>
      <c r="N12" s="38">
        <f t="shared" si="1"/>
        <v>4</v>
      </c>
      <c r="O12" s="38">
        <f t="shared" si="1"/>
        <v>7</v>
      </c>
      <c r="P12" s="38" t="e">
        <f t="shared" si="1"/>
        <v>#N/A</v>
      </c>
      <c r="Q12" s="38" t="e">
        <f t="shared" si="1"/>
        <v>#N/A</v>
      </c>
      <c r="S12" s="66"/>
      <c r="T12" s="10" t="s">
        <v>14</v>
      </c>
      <c r="U12" s="11">
        <v>11</v>
      </c>
      <c r="Z12" s="37">
        <f>V29</f>
        <v>0</v>
      </c>
      <c r="AA12" s="37">
        <f>V30</f>
        <v>0</v>
      </c>
      <c r="AG12" s="52">
        <v>10</v>
      </c>
      <c r="AH12" s="52" t="s">
        <v>13</v>
      </c>
    </row>
    <row r="13" spans="3:34" ht="15.75" thickBot="1">
      <c r="C13">
        <v>11</v>
      </c>
      <c r="E13" s="14">
        <f t="shared" si="4"/>
        <v>4</v>
      </c>
      <c r="F13" s="2">
        <f t="shared" si="2"/>
        <v>9</v>
      </c>
      <c r="G13" s="2">
        <f t="shared" si="2"/>
        <v>2</v>
      </c>
      <c r="H13" s="2">
        <f t="shared" si="2"/>
        <v>7</v>
      </c>
      <c r="I13" s="2" t="e">
        <f t="shared" si="2"/>
        <v>#N/A</v>
      </c>
      <c r="J13" s="15" t="e">
        <f t="shared" si="2"/>
        <v>#N/A</v>
      </c>
      <c r="L13" s="38">
        <f t="shared" si="3"/>
        <v>6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 t="e">
        <f t="shared" si="1"/>
        <v>#N/A</v>
      </c>
      <c r="Q13" s="38" t="e">
        <f t="shared" si="1"/>
        <v>#N/A</v>
      </c>
      <c r="S13" s="66"/>
      <c r="T13" s="12" t="s">
        <v>15</v>
      </c>
      <c r="U13" s="13">
        <v>12</v>
      </c>
      <c r="Z13" s="39">
        <f>W29</f>
        <v>0</v>
      </c>
      <c r="AA13" s="37">
        <f>W30</f>
        <v>0</v>
      </c>
      <c r="AG13" s="52">
        <v>11</v>
      </c>
      <c r="AH13" s="52" t="s">
        <v>14</v>
      </c>
    </row>
    <row r="14" spans="3:34" ht="15">
      <c r="C14">
        <v>12</v>
      </c>
      <c r="E14" s="21">
        <f t="shared" si="4"/>
        <v>5</v>
      </c>
      <c r="F14" s="3">
        <f t="shared" si="2"/>
        <v>10</v>
      </c>
      <c r="G14" s="3">
        <f t="shared" si="2"/>
        <v>3</v>
      </c>
      <c r="H14" s="3">
        <f t="shared" si="2"/>
        <v>8</v>
      </c>
      <c r="I14" s="3" t="e">
        <f t="shared" si="2"/>
        <v>#N/A</v>
      </c>
      <c r="J14" s="22" t="e">
        <f t="shared" si="2"/>
        <v>#N/A</v>
      </c>
      <c r="L14" s="38">
        <f t="shared" si="3"/>
        <v>0</v>
      </c>
      <c r="M14" s="38">
        <f t="shared" si="1"/>
        <v>2</v>
      </c>
      <c r="N14" s="38">
        <f t="shared" si="1"/>
        <v>5</v>
      </c>
      <c r="O14" s="38">
        <f t="shared" si="1"/>
        <v>1</v>
      </c>
      <c r="P14" s="38" t="e">
        <f t="shared" si="1"/>
        <v>#N/A</v>
      </c>
      <c r="Q14" s="38" t="e">
        <f t="shared" si="1"/>
        <v>#N/A</v>
      </c>
      <c r="Z14" s="35">
        <v>1</v>
      </c>
      <c r="AA14" s="35">
        <v>0</v>
      </c>
      <c r="AG14" s="52">
        <v>12</v>
      </c>
      <c r="AH14" s="52" t="s">
        <v>15</v>
      </c>
    </row>
    <row r="15" spans="3:33" ht="15">
      <c r="C15">
        <v>13</v>
      </c>
      <c r="E15" s="14">
        <f t="shared" si="4"/>
        <v>6</v>
      </c>
      <c r="F15" s="2">
        <f t="shared" si="2"/>
        <v>11</v>
      </c>
      <c r="G15" s="2">
        <f t="shared" si="2"/>
        <v>4</v>
      </c>
      <c r="H15" s="2">
        <f t="shared" si="2"/>
        <v>9</v>
      </c>
      <c r="I15" s="2" t="e">
        <f t="shared" si="2"/>
        <v>#N/A</v>
      </c>
      <c r="J15" s="15" t="e">
        <f t="shared" si="2"/>
        <v>#N/A</v>
      </c>
      <c r="L15" s="38">
        <f t="shared" si="3"/>
        <v>7</v>
      </c>
      <c r="M15" s="38">
        <f t="shared" si="1"/>
        <v>3</v>
      </c>
      <c r="N15" s="38">
        <f t="shared" si="1"/>
        <v>6</v>
      </c>
      <c r="O15" s="38">
        <f t="shared" si="1"/>
        <v>0</v>
      </c>
      <c r="P15" s="38" t="e">
        <f t="shared" si="1"/>
        <v>#N/A</v>
      </c>
      <c r="Q15" s="38" t="e">
        <f t="shared" si="1"/>
        <v>#N/A</v>
      </c>
      <c r="Z15" s="35">
        <v>2</v>
      </c>
      <c r="AA15" s="35">
        <v>0</v>
      </c>
      <c r="AG15" t="s">
        <v>59</v>
      </c>
    </row>
    <row r="16" spans="3:40" ht="15">
      <c r="C16">
        <v>14</v>
      </c>
      <c r="E16" s="14">
        <f t="shared" si="4"/>
        <v>7</v>
      </c>
      <c r="F16" s="2">
        <f t="shared" si="2"/>
        <v>12</v>
      </c>
      <c r="G16" s="2">
        <f t="shared" si="2"/>
        <v>5</v>
      </c>
      <c r="H16" s="2">
        <f t="shared" si="2"/>
        <v>10</v>
      </c>
      <c r="I16" s="2" t="e">
        <f t="shared" si="2"/>
        <v>#N/A</v>
      </c>
      <c r="J16" s="15" t="e">
        <f t="shared" si="2"/>
        <v>#N/A</v>
      </c>
      <c r="L16" s="38">
        <f t="shared" si="3"/>
        <v>0</v>
      </c>
      <c r="M16" s="38">
        <f t="shared" si="1"/>
        <v>0</v>
      </c>
      <c r="N16" s="38">
        <f t="shared" si="1"/>
        <v>0</v>
      </c>
      <c r="O16" s="38">
        <f t="shared" si="1"/>
        <v>2</v>
      </c>
      <c r="P16" s="38" t="e">
        <f t="shared" si="1"/>
        <v>#N/A</v>
      </c>
      <c r="Q16" s="38" t="e">
        <f t="shared" si="1"/>
        <v>#N/A</v>
      </c>
      <c r="S16" s="45" t="s">
        <v>26</v>
      </c>
      <c r="U16" s="45"/>
      <c r="Z16" s="35">
        <v>3</v>
      </c>
      <c r="AA16" s="35">
        <v>0</v>
      </c>
      <c r="AC16" s="30" t="str">
        <f>VLOOKUP(Z2,$AG$2:$AH$14,2)</f>
        <v>g</v>
      </c>
      <c r="AD16" s="30" t="str">
        <f>VLOOKUP(Z3,$AG$2:$AH$14,2)</f>
        <v>a</v>
      </c>
      <c r="AE16" s="30" t="str">
        <f>VLOOKUP(Z4,$AG$2:$AH$14,2)</f>
        <v>b</v>
      </c>
      <c r="AF16" s="30" t="str">
        <f>VLOOKUP(Z5,$AG$2:$AH$14,2)</f>
        <v>c</v>
      </c>
      <c r="AG16" s="30" t="str">
        <f>VLOOKUP(Z6,$AG$2:$AH$14,2)</f>
        <v>d</v>
      </c>
      <c r="AH16" s="30" t="str">
        <f>VLOOKUP(Z7,$AG$2:$AH$14,2)</f>
        <v>d#</v>
      </c>
      <c r="AI16" s="30" t="str">
        <f>VLOOKUP(Z8,$AG$2:$AH$14,2)</f>
        <v>f</v>
      </c>
      <c r="AJ16" s="30">
        <f>VLOOKUP(Z9,$AG$2:$AH$14,2)</f>
        <v>0</v>
      </c>
      <c r="AK16" s="30">
        <f>VLOOKUP(Z10,$AG$2:$AH$14,2)</f>
        <v>0</v>
      </c>
      <c r="AL16" s="30">
        <f>VLOOKUP(Z11,$AG$2:$AH$14,2)</f>
        <v>0</v>
      </c>
      <c r="AM16" s="30">
        <f>VLOOKUP(Z12,$AG$2:$AH$14,2)</f>
        <v>0</v>
      </c>
      <c r="AN16" s="30">
        <f>VLOOKUP(Z13,$AG$2:$AH$14,2)</f>
        <v>0</v>
      </c>
    </row>
    <row r="17" spans="3:27" ht="15">
      <c r="C17">
        <v>15</v>
      </c>
      <c r="E17" s="14">
        <f t="shared" si="4"/>
        <v>8</v>
      </c>
      <c r="F17" s="2">
        <f t="shared" si="2"/>
        <v>1</v>
      </c>
      <c r="G17" s="2">
        <f t="shared" si="2"/>
        <v>6</v>
      </c>
      <c r="H17" s="2">
        <f t="shared" si="2"/>
        <v>11</v>
      </c>
      <c r="I17" s="2" t="e">
        <f t="shared" si="2"/>
        <v>#N/A</v>
      </c>
      <c r="J17" s="15" t="e">
        <f t="shared" si="2"/>
        <v>#N/A</v>
      </c>
      <c r="L17" s="38">
        <f t="shared" si="3"/>
        <v>1</v>
      </c>
      <c r="M17" s="38">
        <f t="shared" si="1"/>
        <v>4</v>
      </c>
      <c r="N17" s="38">
        <f t="shared" si="1"/>
        <v>7</v>
      </c>
      <c r="O17" s="38">
        <f t="shared" si="1"/>
        <v>3</v>
      </c>
      <c r="P17" s="38" t="e">
        <f t="shared" si="1"/>
        <v>#N/A</v>
      </c>
      <c r="Q17" s="38" t="e">
        <f t="shared" si="1"/>
        <v>#N/A</v>
      </c>
      <c r="Z17" s="35">
        <v>4</v>
      </c>
      <c r="AA17" s="35">
        <v>0</v>
      </c>
    </row>
    <row r="18" spans="3:27" ht="15">
      <c r="C18">
        <v>16</v>
      </c>
      <c r="E18" s="14">
        <f t="shared" si="4"/>
        <v>9</v>
      </c>
      <c r="F18" s="2">
        <f t="shared" si="2"/>
        <v>2</v>
      </c>
      <c r="G18" s="2">
        <f t="shared" si="2"/>
        <v>7</v>
      </c>
      <c r="H18" s="2">
        <f t="shared" si="2"/>
        <v>12</v>
      </c>
      <c r="I18" s="2" t="e">
        <f t="shared" si="2"/>
        <v>#N/A</v>
      </c>
      <c r="J18" s="15" t="e">
        <f t="shared" si="2"/>
        <v>#N/A</v>
      </c>
      <c r="L18" s="38">
        <f t="shared" si="3"/>
        <v>0</v>
      </c>
      <c r="M18" s="38">
        <f aca="true" t="shared" si="5" ref="M18:M26">VLOOKUP(F18,$Z$2:$AA$25,2,FALSE)</f>
        <v>0</v>
      </c>
      <c r="N18" s="38">
        <f aca="true" t="shared" si="6" ref="N18:N26">VLOOKUP(G18,$Z$2:$AA$25,2,FALSE)</f>
        <v>0</v>
      </c>
      <c r="O18" s="38">
        <f aca="true" t="shared" si="7" ref="O18:O26">VLOOKUP(H18,$Z$2:$AA$25,2,FALSE)</f>
        <v>0</v>
      </c>
      <c r="P18" s="38" t="e">
        <f aca="true" t="shared" si="8" ref="P18:P26">VLOOKUP(I18,$Z$2:$AA$25,2,FALSE)</f>
        <v>#N/A</v>
      </c>
      <c r="Q18" s="38" t="e">
        <f aca="true" t="shared" si="9" ref="Q18:Q26">VLOOKUP(J18,$Z$2:$AA$25,2,FALSE)</f>
        <v>#N/A</v>
      </c>
      <c r="S18" s="46" t="s">
        <v>27</v>
      </c>
      <c r="Z18" s="35">
        <v>5</v>
      </c>
      <c r="AA18" s="35">
        <v>0</v>
      </c>
    </row>
    <row r="19" spans="3:27" ht="15">
      <c r="C19">
        <v>17</v>
      </c>
      <c r="E19" s="14">
        <f t="shared" si="4"/>
        <v>10</v>
      </c>
      <c r="F19" s="2">
        <f aca="true" t="shared" si="10" ref="F19:F26">IF(F18=12,1,F18+1)</f>
        <v>3</v>
      </c>
      <c r="G19" s="2">
        <f aca="true" t="shared" si="11" ref="G19:G26">IF(G18=12,1,G18+1)</f>
        <v>8</v>
      </c>
      <c r="H19" s="2">
        <f aca="true" t="shared" si="12" ref="H19:H26">IF(H18=12,1,H18+1)</f>
        <v>1</v>
      </c>
      <c r="I19" s="2" t="e">
        <f aca="true" t="shared" si="13" ref="I19:I26">IF(I18=12,1,I18+1)</f>
        <v>#N/A</v>
      </c>
      <c r="J19" s="15" t="e">
        <f aca="true" t="shared" si="14" ref="J19:J26">IF(J18=12,1,J18+1)</f>
        <v>#N/A</v>
      </c>
      <c r="L19" s="38">
        <f t="shared" si="3"/>
        <v>2</v>
      </c>
      <c r="M19" s="38">
        <f t="shared" si="5"/>
        <v>5</v>
      </c>
      <c r="N19" s="38">
        <f t="shared" si="6"/>
        <v>1</v>
      </c>
      <c r="O19" s="38">
        <f t="shared" si="7"/>
        <v>4</v>
      </c>
      <c r="P19" s="38" t="e">
        <f t="shared" si="8"/>
        <v>#N/A</v>
      </c>
      <c r="Q19" s="38" t="e">
        <f t="shared" si="9"/>
        <v>#N/A</v>
      </c>
      <c r="U19" s="46" t="s">
        <v>25</v>
      </c>
      <c r="Z19" s="35">
        <v>6</v>
      </c>
      <c r="AA19" s="35">
        <v>0</v>
      </c>
    </row>
    <row r="20" spans="3:27" ht="15">
      <c r="C20">
        <v>18</v>
      </c>
      <c r="E20" s="14">
        <f t="shared" si="4"/>
        <v>11</v>
      </c>
      <c r="F20" s="2">
        <f t="shared" si="10"/>
        <v>4</v>
      </c>
      <c r="G20" s="2">
        <f t="shared" si="11"/>
        <v>9</v>
      </c>
      <c r="H20" s="2">
        <f t="shared" si="12"/>
        <v>2</v>
      </c>
      <c r="I20" s="2" t="e">
        <f t="shared" si="13"/>
        <v>#N/A</v>
      </c>
      <c r="J20" s="15" t="e">
        <f t="shared" si="14"/>
        <v>#N/A</v>
      </c>
      <c r="L20" s="38">
        <f t="shared" si="3"/>
        <v>3</v>
      </c>
      <c r="M20" s="38">
        <f t="shared" si="5"/>
        <v>6</v>
      </c>
      <c r="N20" s="38">
        <f t="shared" si="6"/>
        <v>0</v>
      </c>
      <c r="O20" s="38">
        <f t="shared" si="7"/>
        <v>0</v>
      </c>
      <c r="P20" s="38" t="e">
        <f t="shared" si="8"/>
        <v>#N/A</v>
      </c>
      <c r="Q20" s="38" t="e">
        <f t="shared" si="9"/>
        <v>#N/A</v>
      </c>
      <c r="Z20" s="35">
        <v>7</v>
      </c>
      <c r="AA20" s="35">
        <v>0</v>
      </c>
    </row>
    <row r="21" spans="3:27" ht="15">
      <c r="C21">
        <v>19</v>
      </c>
      <c r="E21" s="14">
        <f t="shared" si="4"/>
        <v>12</v>
      </c>
      <c r="F21" s="2">
        <f t="shared" si="10"/>
        <v>5</v>
      </c>
      <c r="G21" s="2">
        <f t="shared" si="11"/>
        <v>10</v>
      </c>
      <c r="H21" s="2">
        <f t="shared" si="12"/>
        <v>3</v>
      </c>
      <c r="I21" s="2" t="e">
        <f t="shared" si="13"/>
        <v>#N/A</v>
      </c>
      <c r="J21" s="15" t="e">
        <f t="shared" si="14"/>
        <v>#N/A</v>
      </c>
      <c r="L21" s="38">
        <f t="shared" si="3"/>
        <v>0</v>
      </c>
      <c r="M21" s="38">
        <f t="shared" si="5"/>
        <v>0</v>
      </c>
      <c r="N21" s="38">
        <f t="shared" si="6"/>
        <v>2</v>
      </c>
      <c r="O21" s="38">
        <f t="shared" si="7"/>
        <v>5</v>
      </c>
      <c r="P21" s="38" t="e">
        <f t="shared" si="8"/>
        <v>#N/A</v>
      </c>
      <c r="Q21" s="38" t="e">
        <f t="shared" si="9"/>
        <v>#N/A</v>
      </c>
      <c r="Z21" s="35">
        <v>8</v>
      </c>
      <c r="AA21" s="35">
        <v>0</v>
      </c>
    </row>
    <row r="22" spans="3:27" ht="15">
      <c r="C22">
        <v>20</v>
      </c>
      <c r="E22" s="14">
        <f t="shared" si="4"/>
        <v>1</v>
      </c>
      <c r="F22" s="2">
        <f t="shared" si="10"/>
        <v>6</v>
      </c>
      <c r="G22" s="2">
        <f t="shared" si="11"/>
        <v>11</v>
      </c>
      <c r="H22" s="2">
        <f t="shared" si="12"/>
        <v>4</v>
      </c>
      <c r="I22" s="2" t="e">
        <f t="shared" si="13"/>
        <v>#N/A</v>
      </c>
      <c r="J22" s="15" t="e">
        <f t="shared" si="14"/>
        <v>#N/A</v>
      </c>
      <c r="L22" s="38">
        <f t="shared" si="3"/>
        <v>4</v>
      </c>
      <c r="M22" s="38">
        <f t="shared" si="5"/>
        <v>7</v>
      </c>
      <c r="N22" s="38">
        <f t="shared" si="6"/>
        <v>3</v>
      </c>
      <c r="O22" s="38">
        <f t="shared" si="7"/>
        <v>6</v>
      </c>
      <c r="P22" s="38" t="e">
        <f t="shared" si="8"/>
        <v>#N/A</v>
      </c>
      <c r="Q22" s="38" t="e">
        <f t="shared" si="9"/>
        <v>#N/A</v>
      </c>
      <c r="Z22" s="35">
        <v>9</v>
      </c>
      <c r="AA22" s="35">
        <v>0</v>
      </c>
    </row>
    <row r="23" spans="3:27" ht="15">
      <c r="C23">
        <v>21</v>
      </c>
      <c r="E23" s="14">
        <f t="shared" si="4"/>
        <v>2</v>
      </c>
      <c r="F23" s="2">
        <f t="shared" si="10"/>
        <v>7</v>
      </c>
      <c r="G23" s="2">
        <f t="shared" si="11"/>
        <v>12</v>
      </c>
      <c r="H23" s="2">
        <f t="shared" si="12"/>
        <v>5</v>
      </c>
      <c r="I23" s="2" t="e">
        <f t="shared" si="13"/>
        <v>#N/A</v>
      </c>
      <c r="J23" s="15" t="e">
        <f t="shared" si="14"/>
        <v>#N/A</v>
      </c>
      <c r="L23" s="38">
        <f t="shared" si="3"/>
        <v>0</v>
      </c>
      <c r="M23" s="38">
        <f t="shared" si="5"/>
        <v>0</v>
      </c>
      <c r="N23" s="38">
        <f t="shared" si="6"/>
        <v>0</v>
      </c>
      <c r="O23" s="38">
        <f t="shared" si="7"/>
        <v>0</v>
      </c>
      <c r="P23" s="38" t="e">
        <f t="shared" si="8"/>
        <v>#N/A</v>
      </c>
      <c r="Q23" s="38" t="e">
        <f t="shared" si="9"/>
        <v>#N/A</v>
      </c>
      <c r="Z23" s="35">
        <v>10</v>
      </c>
      <c r="AA23" s="35">
        <v>0</v>
      </c>
    </row>
    <row r="24" spans="3:27" ht="15">
      <c r="C24">
        <v>22</v>
      </c>
      <c r="E24" s="14">
        <f t="shared" si="4"/>
        <v>3</v>
      </c>
      <c r="F24" s="2">
        <f t="shared" si="10"/>
        <v>8</v>
      </c>
      <c r="G24" s="2">
        <f t="shared" si="11"/>
        <v>1</v>
      </c>
      <c r="H24" s="2">
        <f t="shared" si="12"/>
        <v>6</v>
      </c>
      <c r="I24" s="2" t="e">
        <f t="shared" si="13"/>
        <v>#N/A</v>
      </c>
      <c r="J24" s="15" t="e">
        <f t="shared" si="14"/>
        <v>#N/A</v>
      </c>
      <c r="L24" s="38">
        <f t="shared" si="3"/>
        <v>5</v>
      </c>
      <c r="M24" s="38">
        <f t="shared" si="5"/>
        <v>1</v>
      </c>
      <c r="N24" s="38">
        <f t="shared" si="6"/>
        <v>4</v>
      </c>
      <c r="O24" s="38">
        <f t="shared" si="7"/>
        <v>7</v>
      </c>
      <c r="P24" s="38" t="e">
        <f t="shared" si="8"/>
        <v>#N/A</v>
      </c>
      <c r="Q24" s="38" t="e">
        <f t="shared" si="9"/>
        <v>#N/A</v>
      </c>
      <c r="Z24" s="35">
        <v>11</v>
      </c>
      <c r="AA24" s="35">
        <v>0</v>
      </c>
    </row>
    <row r="25" spans="3:27" ht="15">
      <c r="C25">
        <v>23</v>
      </c>
      <c r="E25" s="14">
        <f t="shared" si="4"/>
        <v>4</v>
      </c>
      <c r="F25" s="2">
        <f t="shared" si="10"/>
        <v>9</v>
      </c>
      <c r="G25" s="2">
        <f t="shared" si="11"/>
        <v>2</v>
      </c>
      <c r="H25" s="2">
        <f t="shared" si="12"/>
        <v>7</v>
      </c>
      <c r="I25" s="2" t="e">
        <f t="shared" si="13"/>
        <v>#N/A</v>
      </c>
      <c r="J25" s="15" t="e">
        <f t="shared" si="14"/>
        <v>#N/A</v>
      </c>
      <c r="L25" s="38">
        <f t="shared" si="3"/>
        <v>6</v>
      </c>
      <c r="M25" s="38">
        <f t="shared" si="5"/>
        <v>0</v>
      </c>
      <c r="N25" s="38">
        <f t="shared" si="6"/>
        <v>0</v>
      </c>
      <c r="O25" s="38">
        <f t="shared" si="7"/>
        <v>0</v>
      </c>
      <c r="P25" s="38" t="e">
        <f t="shared" si="8"/>
        <v>#N/A</v>
      </c>
      <c r="Q25" s="38" t="e">
        <f t="shared" si="9"/>
        <v>#N/A</v>
      </c>
      <c r="Z25" s="35">
        <v>12</v>
      </c>
      <c r="AA25" s="35">
        <v>0</v>
      </c>
    </row>
    <row r="26" spans="3:24" ht="15.75" thickBot="1">
      <c r="C26">
        <v>24</v>
      </c>
      <c r="E26" s="16">
        <f t="shared" si="4"/>
        <v>5</v>
      </c>
      <c r="F26" s="17">
        <f t="shared" si="10"/>
        <v>10</v>
      </c>
      <c r="G26" s="17">
        <f t="shared" si="11"/>
        <v>3</v>
      </c>
      <c r="H26" s="17">
        <f t="shared" si="12"/>
        <v>8</v>
      </c>
      <c r="I26" s="17" t="e">
        <f t="shared" si="13"/>
        <v>#N/A</v>
      </c>
      <c r="J26" s="18" t="e">
        <f t="shared" si="14"/>
        <v>#N/A</v>
      </c>
      <c r="L26" s="40">
        <f t="shared" si="3"/>
        <v>0</v>
      </c>
      <c r="M26" s="40">
        <f t="shared" si="5"/>
        <v>2</v>
      </c>
      <c r="N26" s="40">
        <f t="shared" si="6"/>
        <v>5</v>
      </c>
      <c r="O26" s="40">
        <f t="shared" si="7"/>
        <v>1</v>
      </c>
      <c r="P26" s="40" t="e">
        <f t="shared" si="8"/>
        <v>#N/A</v>
      </c>
      <c r="Q26" s="40" t="e">
        <f t="shared" si="9"/>
        <v>#N/A</v>
      </c>
      <c r="X26" s="46" t="s">
        <v>24</v>
      </c>
    </row>
    <row r="28" spans="10:26" ht="15">
      <c r="J28" s="49" t="s">
        <v>23</v>
      </c>
      <c r="K28" s="30"/>
      <c r="L28" s="33">
        <f ca="1">OFFSET(L31,$J$31,0)</f>
        <v>1</v>
      </c>
      <c r="M28" s="33">
        <f aca="true" ca="1" t="shared" si="15" ref="M28:W28">OFFSET(M31,$J$31,0)</f>
        <v>3</v>
      </c>
      <c r="N28" s="33">
        <f ca="1" t="shared" si="15"/>
        <v>4</v>
      </c>
      <c r="O28" s="33">
        <f ca="1" t="shared" si="15"/>
        <v>6</v>
      </c>
      <c r="P28" s="33">
        <f ca="1" t="shared" si="15"/>
        <v>8</v>
      </c>
      <c r="Q28" s="33">
        <f ca="1" t="shared" si="15"/>
        <v>9</v>
      </c>
      <c r="R28" s="33">
        <f ca="1" t="shared" si="15"/>
        <v>11</v>
      </c>
      <c r="S28" s="33">
        <f ca="1" t="shared" si="15"/>
        <v>0</v>
      </c>
      <c r="T28" s="33">
        <f ca="1" t="shared" si="15"/>
        <v>0</v>
      </c>
      <c r="U28" s="33">
        <f ca="1" t="shared" si="15"/>
        <v>0</v>
      </c>
      <c r="V28" s="33">
        <f ca="1" t="shared" si="15"/>
        <v>0</v>
      </c>
      <c r="W28" s="33">
        <f ca="1" t="shared" si="15"/>
        <v>0</v>
      </c>
      <c r="Z28" s="46" t="s">
        <v>20</v>
      </c>
    </row>
    <row r="29" spans="8:23" ht="15">
      <c r="H29" s="50" t="s">
        <v>32</v>
      </c>
      <c r="J29" s="6"/>
      <c r="K29" s="32"/>
      <c r="L29" s="27">
        <f>IF(L28=0,0,IF(L28+$K$30&gt;12,L28+$K$30-12,L28+$K$30))</f>
        <v>8</v>
      </c>
      <c r="M29" s="27">
        <f aca="true" t="shared" si="16" ref="M29:W29">IF(M28=0,0,IF(M28+$K$30&gt;12,M28+$K$30-12,M28+$K$30))</f>
        <v>10</v>
      </c>
      <c r="N29" s="27">
        <f t="shared" si="16"/>
        <v>11</v>
      </c>
      <c r="O29" s="27">
        <f t="shared" si="16"/>
        <v>1</v>
      </c>
      <c r="P29" s="27">
        <f t="shared" si="16"/>
        <v>3</v>
      </c>
      <c r="Q29" s="27">
        <f t="shared" si="16"/>
        <v>4</v>
      </c>
      <c r="R29" s="27">
        <f t="shared" si="16"/>
        <v>6</v>
      </c>
      <c r="S29" s="27">
        <f t="shared" si="16"/>
        <v>0</v>
      </c>
      <c r="T29" s="27">
        <f t="shared" si="16"/>
        <v>0</v>
      </c>
      <c r="U29" s="27">
        <f t="shared" si="16"/>
        <v>0</v>
      </c>
      <c r="V29" s="27">
        <f t="shared" si="16"/>
        <v>0</v>
      </c>
      <c r="W29" s="27">
        <f t="shared" si="16"/>
        <v>0</v>
      </c>
    </row>
    <row r="30" spans="5:27" ht="15">
      <c r="E30" s="47" t="s">
        <v>21</v>
      </c>
      <c r="F30" s="5"/>
      <c r="G30" s="5"/>
      <c r="H30" s="5"/>
      <c r="I30" s="5" t="str">
        <f>Sheet1!S2</f>
        <v>g</v>
      </c>
      <c r="J30" s="6"/>
      <c r="K30" s="27">
        <f>VLOOKUP(I30,$T$2:$U$13,2,FALSE)-1</f>
        <v>7</v>
      </c>
      <c r="L30" s="1">
        <f>IF($K$31&gt;=1,1,0)</f>
        <v>1</v>
      </c>
      <c r="M30" s="1">
        <f>IF($K$31&gt;=2,2,0)</f>
        <v>2</v>
      </c>
      <c r="N30" s="1">
        <f>IF($K$31&gt;=3,3,0)</f>
        <v>3</v>
      </c>
      <c r="O30" s="1">
        <f>IF($K$31&gt;=4,4,0)</f>
        <v>4</v>
      </c>
      <c r="P30" s="1">
        <f>IF($K$31&gt;=5,5,0)</f>
        <v>5</v>
      </c>
      <c r="Q30" s="1">
        <f>IF($K$31&gt;=6,6,0)</f>
        <v>6</v>
      </c>
      <c r="R30" s="1">
        <f>IF($K$31&gt;=7,7,0)</f>
        <v>7</v>
      </c>
      <c r="S30" s="1">
        <f>IF($K$31&gt;=8,8,0)</f>
        <v>0</v>
      </c>
      <c r="T30" s="1">
        <f>IF($K$31&gt;=9,9,0)</f>
        <v>0</v>
      </c>
      <c r="U30" s="1">
        <f>IF($K$31&gt;=10,10,0)</f>
        <v>0</v>
      </c>
      <c r="V30" s="1">
        <f>IF($K$31&gt;=11,11,0)</f>
        <v>0</v>
      </c>
      <c r="W30" s="1">
        <f>IF($K$31=12,12,0)</f>
        <v>0</v>
      </c>
      <c r="Z30" s="45" t="s">
        <v>18</v>
      </c>
      <c r="AA30" s="45" t="s">
        <v>19</v>
      </c>
    </row>
    <row r="31" spans="3:34" ht="15">
      <c r="C31" s="34"/>
      <c r="D31" s="34"/>
      <c r="E31" s="48" t="s">
        <v>22</v>
      </c>
      <c r="F31" s="7"/>
      <c r="G31" s="7"/>
      <c r="H31" s="7"/>
      <c r="I31" s="29" t="str">
        <f>Sheet1!T2</f>
        <v>moll</v>
      </c>
      <c r="J31" s="31">
        <f>VLOOKUP(I31,$Y$31:$AA$50,2,FALSE)</f>
        <v>1</v>
      </c>
      <c r="K31" s="31">
        <f>VLOOKUP(I31,$Y$31:$AA$50,3,FALSE)</f>
        <v>7</v>
      </c>
      <c r="L31" s="35">
        <v>1</v>
      </c>
      <c r="M31" s="35">
        <v>3</v>
      </c>
      <c r="N31" s="35">
        <v>5</v>
      </c>
      <c r="O31" s="35">
        <v>6</v>
      </c>
      <c r="P31" s="35">
        <v>8</v>
      </c>
      <c r="Q31" s="35">
        <v>10</v>
      </c>
      <c r="R31" s="35">
        <v>12</v>
      </c>
      <c r="S31" s="35"/>
      <c r="T31" s="35"/>
      <c r="U31" s="35"/>
      <c r="V31" s="35"/>
      <c r="W31" s="35"/>
      <c r="Y31" s="52" t="s">
        <v>16</v>
      </c>
      <c r="Z31" s="35">
        <v>0</v>
      </c>
      <c r="AA31" s="35">
        <v>7</v>
      </c>
      <c r="AG31" s="35">
        <v>1</v>
      </c>
      <c r="AH31" s="35" t="s">
        <v>46</v>
      </c>
    </row>
    <row r="32" spans="6:34" ht="15">
      <c r="F32" s="51" t="s">
        <v>30</v>
      </c>
      <c r="L32" s="35">
        <v>1</v>
      </c>
      <c r="M32" s="35">
        <v>3</v>
      </c>
      <c r="N32" s="35">
        <v>4</v>
      </c>
      <c r="O32" s="35">
        <v>6</v>
      </c>
      <c r="P32" s="35">
        <v>8</v>
      </c>
      <c r="Q32" s="35">
        <v>9</v>
      </c>
      <c r="R32" s="35">
        <v>11</v>
      </c>
      <c r="S32" s="35"/>
      <c r="T32" s="35"/>
      <c r="U32" s="35"/>
      <c r="V32" s="35"/>
      <c r="W32" s="35"/>
      <c r="Y32" s="52" t="s">
        <v>63</v>
      </c>
      <c r="Z32" s="35">
        <v>1</v>
      </c>
      <c r="AA32" s="35">
        <v>7</v>
      </c>
      <c r="AB32" t="s">
        <v>34</v>
      </c>
      <c r="AG32" s="35">
        <v>2</v>
      </c>
      <c r="AH32" s="35" t="s">
        <v>47</v>
      </c>
    </row>
    <row r="33" spans="5:34" ht="15">
      <c r="E33" s="51" t="s">
        <v>31</v>
      </c>
      <c r="L33" s="35">
        <v>1</v>
      </c>
      <c r="M33" s="35">
        <v>3</v>
      </c>
      <c r="N33" s="35">
        <v>5</v>
      </c>
      <c r="O33" s="35">
        <v>6</v>
      </c>
      <c r="P33" s="35">
        <v>8</v>
      </c>
      <c r="Q33" s="35">
        <v>9</v>
      </c>
      <c r="R33" s="35">
        <v>12</v>
      </c>
      <c r="S33" s="35"/>
      <c r="T33" s="35"/>
      <c r="U33" s="35"/>
      <c r="V33" s="35"/>
      <c r="W33" s="35"/>
      <c r="Y33" s="52" t="s">
        <v>62</v>
      </c>
      <c r="Z33" s="35">
        <v>2</v>
      </c>
      <c r="AA33" s="35">
        <v>7</v>
      </c>
      <c r="AG33" s="35">
        <v>3</v>
      </c>
      <c r="AH33" s="35" t="s">
        <v>48</v>
      </c>
    </row>
    <row r="34" spans="12:34" ht="15">
      <c r="L34" s="35">
        <v>1</v>
      </c>
      <c r="M34" s="35">
        <v>3</v>
      </c>
      <c r="N34" s="35">
        <v>6</v>
      </c>
      <c r="O34" s="35">
        <v>8</v>
      </c>
      <c r="P34" s="35">
        <v>10</v>
      </c>
      <c r="Q34" s="35"/>
      <c r="R34" s="35"/>
      <c r="S34" s="35"/>
      <c r="T34" s="35"/>
      <c r="U34" s="35"/>
      <c r="V34" s="35"/>
      <c r="W34" s="35"/>
      <c r="Y34" s="52" t="s">
        <v>61</v>
      </c>
      <c r="Z34" s="35">
        <v>3</v>
      </c>
      <c r="AA34" s="35">
        <v>5</v>
      </c>
      <c r="AG34" s="35">
        <v>4</v>
      </c>
      <c r="AH34" s="35" t="s">
        <v>49</v>
      </c>
    </row>
    <row r="35" spans="8:34" ht="15">
      <c r="H35" s="1" t="s">
        <v>35</v>
      </c>
      <c r="L35" s="35">
        <v>1</v>
      </c>
      <c r="M35" s="35">
        <v>2</v>
      </c>
      <c r="N35" s="35">
        <v>3</v>
      </c>
      <c r="O35" s="35">
        <v>4</v>
      </c>
      <c r="P35" s="35">
        <v>5</v>
      </c>
      <c r="Q35" s="35">
        <v>6</v>
      </c>
      <c r="R35" s="35">
        <v>7</v>
      </c>
      <c r="S35" s="35">
        <v>8</v>
      </c>
      <c r="T35" s="35">
        <v>9</v>
      </c>
      <c r="U35" s="35">
        <v>10</v>
      </c>
      <c r="V35" s="35">
        <v>11</v>
      </c>
      <c r="W35" s="35">
        <v>12</v>
      </c>
      <c r="Y35" s="52" t="s">
        <v>42</v>
      </c>
      <c r="Z35" s="35">
        <v>4</v>
      </c>
      <c r="AA35" s="35">
        <v>12</v>
      </c>
      <c r="AG35" s="35">
        <v>5</v>
      </c>
      <c r="AH35" s="35" t="s">
        <v>50</v>
      </c>
    </row>
    <row r="36" spans="12:34" ht="15">
      <c r="L36" s="35">
        <v>1</v>
      </c>
      <c r="M36" s="35">
        <v>4</v>
      </c>
      <c r="N36" s="35">
        <v>6</v>
      </c>
      <c r="O36" s="35">
        <v>8</v>
      </c>
      <c r="P36" s="35">
        <v>11</v>
      </c>
      <c r="Q36" s="35"/>
      <c r="R36" s="35"/>
      <c r="S36" s="35"/>
      <c r="T36" s="35"/>
      <c r="U36" s="35"/>
      <c r="V36" s="35"/>
      <c r="W36" s="35"/>
      <c r="Y36" s="52" t="s">
        <v>60</v>
      </c>
      <c r="Z36" s="35">
        <v>5</v>
      </c>
      <c r="AA36" s="35">
        <v>5</v>
      </c>
      <c r="AB36" s="46"/>
      <c r="AG36" s="35">
        <v>6</v>
      </c>
      <c r="AH36" s="35" t="s">
        <v>51</v>
      </c>
    </row>
    <row r="37" spans="12:34" ht="15">
      <c r="L37" s="35">
        <v>1</v>
      </c>
      <c r="M37" s="35">
        <v>4</v>
      </c>
      <c r="N37" s="35">
        <v>5</v>
      </c>
      <c r="O37" s="35">
        <v>6</v>
      </c>
      <c r="P37" s="35">
        <v>7</v>
      </c>
      <c r="Q37" s="35">
        <v>8</v>
      </c>
      <c r="R37" s="35">
        <v>11</v>
      </c>
      <c r="S37" s="35"/>
      <c r="T37" s="35"/>
      <c r="U37" s="35"/>
      <c r="V37" s="35"/>
      <c r="W37" s="35"/>
      <c r="Y37" s="52" t="s">
        <v>38</v>
      </c>
      <c r="Z37" s="35">
        <v>6</v>
      </c>
      <c r="AA37" s="35">
        <v>7</v>
      </c>
      <c r="AG37" s="35">
        <v>7</v>
      </c>
      <c r="AH37" s="35" t="s">
        <v>52</v>
      </c>
    </row>
    <row r="38" spans="12:34" ht="15">
      <c r="L38" s="35">
        <v>1</v>
      </c>
      <c r="M38" s="35">
        <v>4</v>
      </c>
      <c r="N38" s="35">
        <v>5</v>
      </c>
      <c r="O38" s="35">
        <v>7</v>
      </c>
      <c r="P38" s="35">
        <v>8</v>
      </c>
      <c r="Q38" s="35">
        <v>10</v>
      </c>
      <c r="R38" s="35">
        <v>11</v>
      </c>
      <c r="S38" s="35"/>
      <c r="T38" s="35"/>
      <c r="U38" s="35"/>
      <c r="V38" s="35"/>
      <c r="W38" s="35"/>
      <c r="Y38" s="52" t="s">
        <v>64</v>
      </c>
      <c r="Z38" s="35">
        <v>7</v>
      </c>
      <c r="AA38" s="35">
        <v>7</v>
      </c>
      <c r="AG38" s="35">
        <v>8</v>
      </c>
      <c r="AH38" s="35" t="s">
        <v>53</v>
      </c>
    </row>
    <row r="39" spans="12:34" ht="15">
      <c r="L39" s="35">
        <v>1</v>
      </c>
      <c r="M39" s="35">
        <v>3</v>
      </c>
      <c r="N39" s="35">
        <v>4</v>
      </c>
      <c r="O39" s="35">
        <v>6</v>
      </c>
      <c r="P39" s="35">
        <v>8</v>
      </c>
      <c r="Q39" s="35">
        <v>10</v>
      </c>
      <c r="R39" s="35">
        <v>11</v>
      </c>
      <c r="S39" s="35"/>
      <c r="T39" s="35"/>
      <c r="U39" s="35"/>
      <c r="V39" s="35"/>
      <c r="W39" s="35"/>
      <c r="Y39" s="52" t="s">
        <v>39</v>
      </c>
      <c r="Z39" s="35">
        <v>8</v>
      </c>
      <c r="AA39" s="35">
        <v>7</v>
      </c>
      <c r="AG39" s="35">
        <v>9</v>
      </c>
      <c r="AH39" s="35" t="s">
        <v>54</v>
      </c>
    </row>
    <row r="40" spans="12:34" ht="15">
      <c r="L40" s="35">
        <v>1</v>
      </c>
      <c r="M40" s="35">
        <v>2</v>
      </c>
      <c r="N40" s="35">
        <v>5</v>
      </c>
      <c r="O40" s="35">
        <v>6</v>
      </c>
      <c r="P40" s="35">
        <v>8</v>
      </c>
      <c r="Q40" s="35">
        <v>9</v>
      </c>
      <c r="R40" s="35">
        <v>12</v>
      </c>
      <c r="S40" s="35"/>
      <c r="T40" s="35"/>
      <c r="U40" s="35"/>
      <c r="V40" s="35"/>
      <c r="W40" s="35"/>
      <c r="Y40" s="52" t="s">
        <v>40</v>
      </c>
      <c r="Z40" s="35">
        <v>9</v>
      </c>
      <c r="AA40" s="35">
        <v>7</v>
      </c>
      <c r="AG40" s="35">
        <v>10</v>
      </c>
      <c r="AH40" s="35" t="s">
        <v>55</v>
      </c>
    </row>
    <row r="41" spans="12:34" ht="15">
      <c r="L41" s="35">
        <v>1</v>
      </c>
      <c r="M41" s="35">
        <v>3</v>
      </c>
      <c r="N41" s="35">
        <v>5</v>
      </c>
      <c r="O41" s="35">
        <v>7</v>
      </c>
      <c r="P41" s="35">
        <v>9</v>
      </c>
      <c r="Q41" s="35">
        <v>11</v>
      </c>
      <c r="R41" s="35"/>
      <c r="S41" s="35"/>
      <c r="T41" s="35"/>
      <c r="U41" s="35"/>
      <c r="V41" s="35"/>
      <c r="W41" s="35"/>
      <c r="Y41" s="52" t="s">
        <v>41</v>
      </c>
      <c r="Z41" s="35">
        <v>10</v>
      </c>
      <c r="AA41" s="35">
        <v>6</v>
      </c>
      <c r="AG41" s="35">
        <v>11</v>
      </c>
      <c r="AH41" s="35" t="s">
        <v>56</v>
      </c>
    </row>
    <row r="42" spans="12:34" ht="15">
      <c r="L42" s="35">
        <v>1</v>
      </c>
      <c r="M42" s="35">
        <v>3</v>
      </c>
      <c r="N42" s="35">
        <v>4</v>
      </c>
      <c r="O42" s="35">
        <v>6</v>
      </c>
      <c r="P42" s="35">
        <v>7</v>
      </c>
      <c r="Q42" s="35">
        <v>9</v>
      </c>
      <c r="R42" s="35">
        <v>10</v>
      </c>
      <c r="S42" s="35">
        <v>12</v>
      </c>
      <c r="T42" s="35"/>
      <c r="U42" s="35"/>
      <c r="V42" s="35"/>
      <c r="W42" s="35"/>
      <c r="Y42" s="52" t="s">
        <v>43</v>
      </c>
      <c r="Z42" s="35">
        <v>11</v>
      </c>
      <c r="AA42" s="35">
        <v>8</v>
      </c>
      <c r="AG42" s="35">
        <v>12</v>
      </c>
      <c r="AH42" s="35" t="s">
        <v>57</v>
      </c>
    </row>
    <row r="43" spans="12:27" ht="15">
      <c r="L43" s="35">
        <v>1</v>
      </c>
      <c r="M43" s="35">
        <v>3</v>
      </c>
      <c r="N43" s="35">
        <v>5</v>
      </c>
      <c r="O43" s="35">
        <v>6</v>
      </c>
      <c r="P43" s="35">
        <v>8</v>
      </c>
      <c r="Q43" s="35">
        <v>9</v>
      </c>
      <c r="R43" s="35">
        <v>10</v>
      </c>
      <c r="S43" s="35">
        <v>12</v>
      </c>
      <c r="T43" s="35"/>
      <c r="U43" s="35"/>
      <c r="V43" s="35"/>
      <c r="W43" s="35"/>
      <c r="Y43" s="52" t="s">
        <v>44</v>
      </c>
      <c r="Z43" s="35">
        <v>12</v>
      </c>
      <c r="AA43" s="35">
        <v>8</v>
      </c>
    </row>
    <row r="44" spans="12:27" ht="15">
      <c r="L44" s="35">
        <v>1</v>
      </c>
      <c r="M44" s="35">
        <v>4</v>
      </c>
      <c r="N44" s="35">
        <v>6</v>
      </c>
      <c r="O44" s="35">
        <v>8</v>
      </c>
      <c r="P44" s="35">
        <v>11</v>
      </c>
      <c r="Q44" s="35"/>
      <c r="R44" s="35"/>
      <c r="S44" s="35"/>
      <c r="T44" s="35"/>
      <c r="U44" s="35"/>
      <c r="V44" s="35"/>
      <c r="W44" s="35"/>
      <c r="Y44" s="52" t="s">
        <v>67</v>
      </c>
      <c r="Z44" s="35">
        <v>13</v>
      </c>
      <c r="AA44" s="35">
        <v>5</v>
      </c>
    </row>
    <row r="45" spans="12:27" ht="15">
      <c r="L45" s="35">
        <v>1</v>
      </c>
      <c r="M45" s="35">
        <v>3</v>
      </c>
      <c r="N45" s="35">
        <v>4</v>
      </c>
      <c r="O45" s="35">
        <v>6</v>
      </c>
      <c r="P45" s="35">
        <v>8</v>
      </c>
      <c r="Q45" s="35">
        <v>9</v>
      </c>
      <c r="R45" s="35">
        <v>12</v>
      </c>
      <c r="S45" s="35"/>
      <c r="T45" s="35"/>
      <c r="U45" s="35"/>
      <c r="V45" s="35"/>
      <c r="W45" s="35"/>
      <c r="Y45" s="52" t="s">
        <v>68</v>
      </c>
      <c r="Z45" s="35">
        <v>14</v>
      </c>
      <c r="AA45" s="35">
        <v>7</v>
      </c>
    </row>
    <row r="46" spans="12:27" ht="15">
      <c r="L46" s="35">
        <v>1</v>
      </c>
      <c r="M46" s="35">
        <v>3</v>
      </c>
      <c r="N46" s="35">
        <v>4</v>
      </c>
      <c r="O46" s="35">
        <v>6</v>
      </c>
      <c r="P46" s="35">
        <v>8</v>
      </c>
      <c r="Q46" s="35">
        <v>10</v>
      </c>
      <c r="R46" s="35">
        <v>12</v>
      </c>
      <c r="S46" s="35"/>
      <c r="T46" s="35"/>
      <c r="U46" s="35"/>
      <c r="V46" s="35"/>
      <c r="W46" s="35"/>
      <c r="Y46" s="52" t="s">
        <v>65</v>
      </c>
      <c r="Z46" s="35">
        <v>15</v>
      </c>
      <c r="AA46" s="35">
        <v>7</v>
      </c>
    </row>
    <row r="47" spans="12:27" ht="15">
      <c r="L47" s="35">
        <v>1</v>
      </c>
      <c r="M47" s="35">
        <v>3</v>
      </c>
      <c r="N47" s="35">
        <v>4</v>
      </c>
      <c r="O47" s="35">
        <v>6</v>
      </c>
      <c r="P47" s="35">
        <v>8</v>
      </c>
      <c r="Q47" s="35">
        <v>9</v>
      </c>
      <c r="R47" s="35">
        <v>11</v>
      </c>
      <c r="S47" s="35">
        <v>12</v>
      </c>
      <c r="T47" s="35"/>
      <c r="U47" s="35"/>
      <c r="V47" s="35"/>
      <c r="W47" s="35"/>
      <c r="Y47" s="52" t="s">
        <v>73</v>
      </c>
      <c r="Z47" s="35">
        <v>16</v>
      </c>
      <c r="AA47" s="35">
        <v>8</v>
      </c>
    </row>
    <row r="48" spans="12:27" ht="15">
      <c r="L48" s="35">
        <v>1</v>
      </c>
      <c r="M48" s="35">
        <v>2</v>
      </c>
      <c r="N48" s="35">
        <v>4</v>
      </c>
      <c r="O48" s="35">
        <v>5</v>
      </c>
      <c r="P48" s="35">
        <v>6</v>
      </c>
      <c r="Q48" s="35">
        <v>8</v>
      </c>
      <c r="R48" s="35">
        <v>9</v>
      </c>
      <c r="S48" s="35">
        <v>11</v>
      </c>
      <c r="T48" s="35">
        <v>12</v>
      </c>
      <c r="U48" s="35"/>
      <c r="V48" s="35"/>
      <c r="W48" s="35"/>
      <c r="Y48" s="52" t="s">
        <v>74</v>
      </c>
      <c r="Z48" s="35">
        <v>17</v>
      </c>
      <c r="AA48" s="35">
        <v>9</v>
      </c>
    </row>
    <row r="49" spans="12:27" ht="15">
      <c r="L49" s="35">
        <v>1</v>
      </c>
      <c r="M49" s="35">
        <v>3</v>
      </c>
      <c r="N49" s="35">
        <v>5</v>
      </c>
      <c r="O49" s="35">
        <v>6</v>
      </c>
      <c r="P49" s="35">
        <v>8</v>
      </c>
      <c r="Q49" s="35">
        <v>10</v>
      </c>
      <c r="R49" s="35">
        <v>11</v>
      </c>
      <c r="S49" s="35">
        <v>12</v>
      </c>
      <c r="T49" s="35"/>
      <c r="U49" s="35"/>
      <c r="V49" s="35"/>
      <c r="W49" s="35"/>
      <c r="Y49" s="52" t="s">
        <v>75</v>
      </c>
      <c r="Z49" s="35">
        <v>18</v>
      </c>
      <c r="AA49" s="35">
        <v>8</v>
      </c>
    </row>
    <row r="50" spans="12:27" ht="15">
      <c r="L50" s="35">
        <v>1</v>
      </c>
      <c r="M50" s="35">
        <v>2</v>
      </c>
      <c r="N50" s="35">
        <v>5</v>
      </c>
      <c r="O50" s="35">
        <v>6</v>
      </c>
      <c r="P50" s="35">
        <v>8</v>
      </c>
      <c r="Q50" s="35">
        <v>9</v>
      </c>
      <c r="R50" s="35">
        <v>11</v>
      </c>
      <c r="S50" s="35">
        <v>12</v>
      </c>
      <c r="T50" s="35"/>
      <c r="U50" s="35"/>
      <c r="V50" s="35"/>
      <c r="W50" s="35"/>
      <c r="Y50" s="52" t="s">
        <v>66</v>
      </c>
      <c r="Z50" s="35">
        <v>19</v>
      </c>
      <c r="AA50" s="35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2015-03-04T01:37:00Z</dcterms:modified>
  <cp:category/>
  <cp:version/>
  <cp:contentType/>
  <cp:contentStatus/>
</cp:coreProperties>
</file>